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S:\Resource Allocation\Partner Agency invoices\FY25 Invoice Templates\"/>
    </mc:Choice>
  </mc:AlternateContent>
  <xr:revisionPtr revIDLastSave="0" documentId="13_ncr:1_{965AEC94-8A90-401F-A9BB-A72B7B0B5392}" xr6:coauthVersionLast="36" xr6:coauthVersionMax="47" xr10:uidLastSave="{00000000-0000-0000-0000-000000000000}"/>
  <bookViews>
    <workbookView xWindow="-120" yWindow="-120" windowWidth="29040" windowHeight="15840" tabRatio="927" firstSheet="2" activeTab="6" xr2:uid="{00000000-000D-0000-FFFF-FFFF00000000}"/>
  </bookViews>
  <sheets>
    <sheet name="CSB Invoice Template" sheetId="2" state="hidden" r:id="rId1"/>
    <sheet name="CSB DJ Template" sheetId="3" state="hidden" r:id="rId2"/>
    <sheet name="Financial Report" sheetId="7" r:id="rId3"/>
    <sheet name="Instructions" sheetId="1" r:id="rId4"/>
    <sheet name="Agency Information" sheetId="30" r:id="rId5"/>
    <sheet name="Amendments &amp; Reallocations" sheetId="4" r:id="rId6"/>
    <sheet name="July Inv" sheetId="5" r:id="rId7"/>
    <sheet name="July DJ" sheetId="6" r:id="rId8"/>
    <sheet name="Aug Inv" sheetId="8" r:id="rId9"/>
    <sheet name="Aug DJ" sheetId="9" r:id="rId10"/>
    <sheet name="Sept Inv" sheetId="10" r:id="rId11"/>
    <sheet name="Sept DJ" sheetId="11" r:id="rId12"/>
    <sheet name="Oct Inv" sheetId="12" r:id="rId13"/>
    <sheet name="Oct DJ" sheetId="13" r:id="rId14"/>
    <sheet name="Nov Inv" sheetId="14" r:id="rId15"/>
    <sheet name="Nov DJ" sheetId="15" r:id="rId16"/>
    <sheet name="Dec Inv" sheetId="16" r:id="rId17"/>
    <sheet name="Dec DJ" sheetId="17" r:id="rId18"/>
    <sheet name="Jan Inv" sheetId="18" r:id="rId19"/>
    <sheet name="Jan DJ" sheetId="19" r:id="rId20"/>
    <sheet name="Feb Inv" sheetId="20" r:id="rId21"/>
    <sheet name="Feb DJ" sheetId="21" r:id="rId22"/>
    <sheet name="Mar Inv" sheetId="22" r:id="rId23"/>
    <sheet name="Mar DJ" sheetId="23" r:id="rId24"/>
    <sheet name="Apr Inv" sheetId="24" r:id="rId25"/>
    <sheet name="Apr DJ" sheetId="25" r:id="rId26"/>
    <sheet name="May Inv" sheetId="26" r:id="rId27"/>
    <sheet name="May DJ" sheetId="27" r:id="rId28"/>
    <sheet name="June Inv" sheetId="28" r:id="rId29"/>
    <sheet name="June DJ" sheetId="29" r:id="rId30"/>
    <sheet name="June 2 Inv" sheetId="31" r:id="rId31"/>
    <sheet name="June 2 DJ" sheetId="32" r:id="rId32"/>
  </sheets>
  <definedNames>
    <definedName name="_xlnm.Print_Area" localSheetId="4">'Agency Information'!$A$1:$R$26</definedName>
    <definedName name="_xlnm.Print_Area" localSheetId="5">'Amendments &amp; Reallocations'!$A$1:$N$98</definedName>
    <definedName name="_xlnm.Print_Area" localSheetId="25">'Apr DJ'!$A$1:$U$48</definedName>
    <definedName name="_xlnm.Print_Area" localSheetId="24">'Apr Inv'!$A$1:$I$35</definedName>
    <definedName name="_xlnm.Print_Area" localSheetId="9">'Aug DJ'!$A$1:$U$48</definedName>
    <definedName name="_xlnm.Print_Area" localSheetId="1">'CSB DJ Template'!$A$1:$V$50</definedName>
    <definedName name="_xlnm.Print_Area" localSheetId="0">'CSB Invoice Template'!$A$1:$H$32</definedName>
    <definedName name="_xlnm.Print_Area" localSheetId="17">'Dec DJ'!$A$1:$U$48</definedName>
    <definedName name="_xlnm.Print_Area" localSheetId="16">'Dec Inv'!$A$1:$I$36</definedName>
    <definedName name="_xlnm.Print_Area" localSheetId="21">'Feb DJ'!$A$1:$U$48</definedName>
    <definedName name="_xlnm.Print_Area" localSheetId="20">'Feb Inv'!$A$1:$I$35</definedName>
    <definedName name="_xlnm.Print_Area" localSheetId="2">'Financial Report'!$A$1:$H$57</definedName>
    <definedName name="_xlnm.Print_Area" localSheetId="3">Instructions!$A$1:$A$27</definedName>
    <definedName name="_xlnm.Print_Area" localSheetId="19">'Jan DJ'!$A$1:$U$48</definedName>
    <definedName name="_xlnm.Print_Area" localSheetId="18">'Jan Inv'!$A$1:$I$35</definedName>
    <definedName name="_xlnm.Print_Area" localSheetId="7">'July DJ'!$A$1:$U$48</definedName>
    <definedName name="_xlnm.Print_Area" localSheetId="6">'July Inv'!$A$1:$I$36</definedName>
    <definedName name="_xlnm.Print_Area" localSheetId="31">'June 2 DJ'!$A$1:$U$48</definedName>
    <definedName name="_xlnm.Print_Area" localSheetId="30">'June 2 Inv'!$A$1:$I$35</definedName>
    <definedName name="_xlnm.Print_Area" localSheetId="29">'June DJ'!$A$1:$U$48</definedName>
    <definedName name="_xlnm.Print_Area" localSheetId="28">'June Inv'!$A$1:$I$35</definedName>
    <definedName name="_xlnm.Print_Area" localSheetId="23">'Mar DJ'!$A$1:$U$48</definedName>
    <definedName name="_xlnm.Print_Area" localSheetId="22">'Mar Inv'!$A$1:$I$35</definedName>
    <definedName name="_xlnm.Print_Area" localSheetId="27">'May DJ'!$A$1:$U$48</definedName>
    <definedName name="_xlnm.Print_Area" localSheetId="26">'May Inv'!$A$1:$I$35</definedName>
    <definedName name="_xlnm.Print_Area" localSheetId="15">'Nov DJ'!$A$1:$U$48</definedName>
    <definedName name="_xlnm.Print_Area" localSheetId="14">'Nov Inv'!$A$1:$I$35</definedName>
    <definedName name="_xlnm.Print_Area" localSheetId="13">'Oct DJ'!$A$1:$U$48</definedName>
    <definedName name="_xlnm.Print_Area" localSheetId="12">'Oct Inv'!$A$1:$I$35</definedName>
    <definedName name="_xlnm.Print_Area" localSheetId="11">'Sept DJ'!$A$1:$U$48</definedName>
    <definedName name="_xlnm.Print_Area" localSheetId="10">'Sept Inv'!$A$1:$I$35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1" l="1"/>
  <c r="G17" i="31" s="1"/>
  <c r="F17" i="28"/>
  <c r="G17" i="28" s="1"/>
  <c r="F17" i="26"/>
  <c r="G17" i="26" s="1"/>
  <c r="F17" i="22"/>
  <c r="G17" i="22" s="1"/>
  <c r="F17" i="20"/>
  <c r="G17" i="20" s="1"/>
  <c r="F17" i="18"/>
  <c r="G17" i="18" s="1"/>
  <c r="F17" i="16"/>
  <c r="G17" i="16" s="1"/>
  <c r="F17" i="14"/>
  <c r="G17" i="14" s="1"/>
  <c r="F17" i="12"/>
  <c r="G17" i="12" s="1"/>
  <c r="F17" i="10"/>
  <c r="G17" i="10" s="1"/>
  <c r="F17" i="8"/>
  <c r="G17" i="8" s="1"/>
  <c r="G17" i="5"/>
  <c r="F17" i="5"/>
  <c r="D25" i="4" l="1"/>
  <c r="E47" i="32"/>
  <c r="E47" i="29"/>
  <c r="E47" i="27"/>
  <c r="E47" i="25"/>
  <c r="E47" i="23"/>
  <c r="E47" i="21"/>
  <c r="E47" i="19"/>
  <c r="E47" i="17"/>
  <c r="E47" i="15"/>
  <c r="E47" i="13"/>
  <c r="E47" i="11"/>
  <c r="E47" i="9"/>
  <c r="Q26" i="30"/>
  <c r="P26" i="30"/>
  <c r="O26" i="30"/>
  <c r="N26" i="30"/>
  <c r="M26" i="30"/>
  <c r="L26" i="30"/>
  <c r="K26" i="30"/>
  <c r="J26" i="30"/>
  <c r="I26" i="30"/>
  <c r="H26" i="30"/>
  <c r="G26" i="30"/>
  <c r="F26" i="30"/>
  <c r="D17" i="31" l="1"/>
  <c r="U47" i="32"/>
  <c r="U48" i="32" s="1"/>
  <c r="E25" i="31" s="1"/>
  <c r="T47" i="32"/>
  <c r="T48" i="32" s="1"/>
  <c r="E24" i="31" s="1"/>
  <c r="S47" i="32"/>
  <c r="S48" i="32" s="1"/>
  <c r="E23" i="31" s="1"/>
  <c r="R47" i="32"/>
  <c r="R48" i="32" s="1"/>
  <c r="E22" i="31" s="1"/>
  <c r="Q47" i="32"/>
  <c r="Q48" i="32" s="1"/>
  <c r="E21" i="31" s="1"/>
  <c r="P47" i="32"/>
  <c r="P48" i="32" s="1"/>
  <c r="E20" i="31" s="1"/>
  <c r="O47" i="32"/>
  <c r="O48" i="32" s="1"/>
  <c r="E19" i="31" s="1"/>
  <c r="N47" i="32"/>
  <c r="N48" i="32" s="1"/>
  <c r="E18" i="31" s="1"/>
  <c r="M47" i="32"/>
  <c r="M48" i="32" s="1"/>
  <c r="E17" i="31" s="1"/>
  <c r="L47" i="32"/>
  <c r="L48" i="32" s="1"/>
  <c r="E16" i="31" s="1"/>
  <c r="K47" i="32"/>
  <c r="K48" i="32" s="1"/>
  <c r="E15" i="31" s="1"/>
  <c r="J47" i="32"/>
  <c r="J48" i="32" s="1"/>
  <c r="E14" i="31" s="1"/>
  <c r="I47" i="32"/>
  <c r="I48" i="32" s="1"/>
  <c r="E13" i="31" s="1"/>
  <c r="H47" i="32"/>
  <c r="H48" i="32" s="1"/>
  <c r="E12" i="31" s="1"/>
  <c r="G47" i="32"/>
  <c r="G48" i="32" s="1"/>
  <c r="E11" i="31" s="1"/>
  <c r="F47" i="32"/>
  <c r="F48" i="32" s="1"/>
  <c r="E10" i="31" s="1"/>
  <c r="L1" i="32"/>
  <c r="D89" i="4"/>
  <c r="E26" i="31" l="1"/>
  <c r="E47" i="6" l="1"/>
  <c r="C11" i="5" l="1"/>
  <c r="C11" i="8" s="1"/>
  <c r="C12" i="5"/>
  <c r="C12" i="8" s="1"/>
  <c r="C13" i="5"/>
  <c r="C13" i="8" s="1"/>
  <c r="C14" i="5"/>
  <c r="C14" i="8" s="1"/>
  <c r="C15" i="5"/>
  <c r="C15" i="8" s="1"/>
  <c r="C16" i="5"/>
  <c r="C16" i="8" s="1"/>
  <c r="C17" i="5"/>
  <c r="H17" i="5" s="1"/>
  <c r="C18" i="5"/>
  <c r="C18" i="8" s="1"/>
  <c r="C19" i="5"/>
  <c r="C19" i="8" s="1"/>
  <c r="C20" i="5"/>
  <c r="C20" i="8" s="1"/>
  <c r="C21" i="5"/>
  <c r="C21" i="8" s="1"/>
  <c r="C22" i="5"/>
  <c r="C22" i="8" s="1"/>
  <c r="C23" i="5"/>
  <c r="C23" i="8" s="1"/>
  <c r="C24" i="5"/>
  <c r="C24" i="8" s="1"/>
  <c r="C25" i="5"/>
  <c r="C25" i="8" s="1"/>
  <c r="C10" i="5"/>
  <c r="C10" i="8" s="1"/>
  <c r="C11" i="2"/>
  <c r="C12" i="2"/>
  <c r="C13" i="2"/>
  <c r="C14" i="2"/>
  <c r="C15" i="2"/>
  <c r="C16" i="2"/>
  <c r="C17" i="2"/>
  <c r="C18" i="2"/>
  <c r="C19" i="2"/>
  <c r="C20" i="2"/>
  <c r="C21" i="2"/>
  <c r="C22" i="2"/>
  <c r="C23" i="2"/>
  <c r="C24" i="2"/>
  <c r="C25" i="2"/>
  <c r="C10" i="2"/>
  <c r="C10" i="4"/>
  <c r="C11" i="4"/>
  <c r="C12" i="4"/>
  <c r="C13" i="4"/>
  <c r="C14" i="4"/>
  <c r="C15" i="4"/>
  <c r="C16" i="4"/>
  <c r="C17" i="4"/>
  <c r="C18" i="4"/>
  <c r="C19" i="4"/>
  <c r="C20" i="4"/>
  <c r="C21" i="4"/>
  <c r="C22" i="4"/>
  <c r="C23" i="4"/>
  <c r="C24" i="4"/>
  <c r="C9" i="4"/>
  <c r="B37" i="7"/>
  <c r="B38" i="7"/>
  <c r="B39" i="7"/>
  <c r="B40" i="7"/>
  <c r="B41" i="7"/>
  <c r="B42" i="7"/>
  <c r="B43" i="7"/>
  <c r="B44" i="7"/>
  <c r="B45" i="7"/>
  <c r="B46" i="7"/>
  <c r="B47" i="7"/>
  <c r="B48" i="7"/>
  <c r="B49" i="7"/>
  <c r="B50" i="7"/>
  <c r="B51" i="7"/>
  <c r="B36" i="7"/>
  <c r="C24" i="30"/>
  <c r="C29" i="2"/>
  <c r="C5" i="2"/>
  <c r="C5" i="4"/>
  <c r="C4" i="4"/>
  <c r="C5" i="22" s="1"/>
  <c r="B1" i="23" s="1"/>
  <c r="F4" i="7"/>
  <c r="B6" i="7"/>
  <c r="B4" i="7"/>
  <c r="D17" i="28"/>
  <c r="D17" i="26"/>
  <c r="D17" i="24"/>
  <c r="D17" i="22"/>
  <c r="D17" i="20"/>
  <c r="D17" i="18"/>
  <c r="D17" i="16"/>
  <c r="D17" i="14"/>
  <c r="D17" i="12"/>
  <c r="D17" i="10"/>
  <c r="D17" i="8"/>
  <c r="C43" i="7"/>
  <c r="U47" i="29"/>
  <c r="U48" i="29" s="1"/>
  <c r="E25" i="28" s="1"/>
  <c r="Q23" i="30" s="1"/>
  <c r="T47" i="29"/>
  <c r="T48" i="29" s="1"/>
  <c r="E24" i="28" s="1"/>
  <c r="Q22" i="30" s="1"/>
  <c r="S47" i="29"/>
  <c r="S48" i="29" s="1"/>
  <c r="E23" i="28" s="1"/>
  <c r="Q21" i="30" s="1"/>
  <c r="R47" i="29"/>
  <c r="R48" i="29" s="1"/>
  <c r="E22" i="28" s="1"/>
  <c r="Q20" i="30" s="1"/>
  <c r="Q47" i="29"/>
  <c r="Q48" i="29" s="1"/>
  <c r="E21" i="28" s="1"/>
  <c r="Q19" i="30" s="1"/>
  <c r="P47" i="29"/>
  <c r="P48" i="29" s="1"/>
  <c r="E20" i="28" s="1"/>
  <c r="Q18" i="30" s="1"/>
  <c r="O47" i="29"/>
  <c r="O48" i="29" s="1"/>
  <c r="E19" i="28" s="1"/>
  <c r="Q17" i="30" s="1"/>
  <c r="N47" i="29"/>
  <c r="N48" i="29" s="1"/>
  <c r="E18" i="28" s="1"/>
  <c r="Q16" i="30" s="1"/>
  <c r="M47" i="29"/>
  <c r="M48" i="29" s="1"/>
  <c r="E17" i="28" s="1"/>
  <c r="Q15" i="30" s="1"/>
  <c r="L47" i="29"/>
  <c r="L48" i="29" s="1"/>
  <c r="E16" i="28" s="1"/>
  <c r="Q14" i="30" s="1"/>
  <c r="K47" i="29"/>
  <c r="K48" i="29" s="1"/>
  <c r="E15" i="28" s="1"/>
  <c r="Q13" i="30" s="1"/>
  <c r="J47" i="29"/>
  <c r="J48" i="29" s="1"/>
  <c r="E14" i="28" s="1"/>
  <c r="Q12" i="30" s="1"/>
  <c r="I47" i="29"/>
  <c r="I48" i="29" s="1"/>
  <c r="E13" i="28" s="1"/>
  <c r="Q11" i="30" s="1"/>
  <c r="H47" i="29"/>
  <c r="H48" i="29" s="1"/>
  <c r="E12" i="28" s="1"/>
  <c r="Q10" i="30" s="1"/>
  <c r="G47" i="29"/>
  <c r="G48" i="29" s="1"/>
  <c r="E11" i="28" s="1"/>
  <c r="Q9" i="30" s="1"/>
  <c r="F47" i="29"/>
  <c r="F48" i="29" s="1"/>
  <c r="E10" i="28" s="1"/>
  <c r="Q8" i="30" s="1"/>
  <c r="L1" i="29"/>
  <c r="U47" i="27"/>
  <c r="U48" i="27" s="1"/>
  <c r="E25" i="26" s="1"/>
  <c r="P23" i="30" s="1"/>
  <c r="T47" i="27"/>
  <c r="T48" i="27" s="1"/>
  <c r="E24" i="26" s="1"/>
  <c r="P22" i="30" s="1"/>
  <c r="S47" i="27"/>
  <c r="S48" i="27" s="1"/>
  <c r="E23" i="26" s="1"/>
  <c r="P21" i="30" s="1"/>
  <c r="R47" i="27"/>
  <c r="R48" i="27" s="1"/>
  <c r="E22" i="26" s="1"/>
  <c r="P20" i="30" s="1"/>
  <c r="Q47" i="27"/>
  <c r="Q48" i="27" s="1"/>
  <c r="E21" i="26" s="1"/>
  <c r="P19" i="30" s="1"/>
  <c r="P47" i="27"/>
  <c r="P48" i="27" s="1"/>
  <c r="E20" i="26" s="1"/>
  <c r="P18" i="30" s="1"/>
  <c r="O47" i="27"/>
  <c r="O48" i="27" s="1"/>
  <c r="E19" i="26" s="1"/>
  <c r="P17" i="30" s="1"/>
  <c r="N47" i="27"/>
  <c r="N48" i="27" s="1"/>
  <c r="E18" i="26" s="1"/>
  <c r="P16" i="30" s="1"/>
  <c r="M47" i="27"/>
  <c r="M48" i="27" s="1"/>
  <c r="E17" i="26" s="1"/>
  <c r="P15" i="30" s="1"/>
  <c r="L47" i="27"/>
  <c r="L48" i="27" s="1"/>
  <c r="E16" i="26" s="1"/>
  <c r="P14" i="30" s="1"/>
  <c r="K47" i="27"/>
  <c r="K48" i="27" s="1"/>
  <c r="E15" i="26" s="1"/>
  <c r="P13" i="30" s="1"/>
  <c r="J47" i="27"/>
  <c r="J48" i="27" s="1"/>
  <c r="E14" i="26" s="1"/>
  <c r="P12" i="30" s="1"/>
  <c r="I47" i="27"/>
  <c r="I48" i="27" s="1"/>
  <c r="E13" i="26" s="1"/>
  <c r="P11" i="30" s="1"/>
  <c r="H47" i="27"/>
  <c r="H48" i="27" s="1"/>
  <c r="E12" i="26" s="1"/>
  <c r="P10" i="30" s="1"/>
  <c r="G47" i="27"/>
  <c r="G48" i="27" s="1"/>
  <c r="E11" i="26" s="1"/>
  <c r="P9" i="30" s="1"/>
  <c r="F47" i="27"/>
  <c r="F48" i="27" s="1"/>
  <c r="E10" i="26" s="1"/>
  <c r="P8" i="30" s="1"/>
  <c r="L1" i="27"/>
  <c r="U47" i="25"/>
  <c r="U48" i="25" s="1"/>
  <c r="E25" i="24" s="1"/>
  <c r="O23" i="30" s="1"/>
  <c r="T47" i="25"/>
  <c r="T48" i="25" s="1"/>
  <c r="E24" i="24" s="1"/>
  <c r="O22" i="30" s="1"/>
  <c r="S47" i="25"/>
  <c r="S48" i="25" s="1"/>
  <c r="E23" i="24" s="1"/>
  <c r="O21" i="30" s="1"/>
  <c r="R47" i="25"/>
  <c r="R48" i="25" s="1"/>
  <c r="E22" i="24" s="1"/>
  <c r="O20" i="30" s="1"/>
  <c r="Q47" i="25"/>
  <c r="Q48" i="25" s="1"/>
  <c r="E21" i="24" s="1"/>
  <c r="O19" i="30" s="1"/>
  <c r="P47" i="25"/>
  <c r="P48" i="25" s="1"/>
  <c r="E20" i="24" s="1"/>
  <c r="O18" i="30" s="1"/>
  <c r="O47" i="25"/>
  <c r="O48" i="25" s="1"/>
  <c r="E19" i="24" s="1"/>
  <c r="O17" i="30" s="1"/>
  <c r="N47" i="25"/>
  <c r="N48" i="25" s="1"/>
  <c r="E18" i="24" s="1"/>
  <c r="O16" i="30" s="1"/>
  <c r="M47" i="25"/>
  <c r="M48" i="25" s="1"/>
  <c r="E17" i="24" s="1"/>
  <c r="O15" i="30" s="1"/>
  <c r="L47" i="25"/>
  <c r="L48" i="25" s="1"/>
  <c r="E16" i="24" s="1"/>
  <c r="O14" i="30" s="1"/>
  <c r="K47" i="25"/>
  <c r="K48" i="25" s="1"/>
  <c r="E15" i="24" s="1"/>
  <c r="O13" i="30" s="1"/>
  <c r="J47" i="25"/>
  <c r="J48" i="25" s="1"/>
  <c r="E14" i="24" s="1"/>
  <c r="O12" i="30" s="1"/>
  <c r="I47" i="25"/>
  <c r="I48" i="25" s="1"/>
  <c r="E13" i="24" s="1"/>
  <c r="O11" i="30" s="1"/>
  <c r="H47" i="25"/>
  <c r="H48" i="25" s="1"/>
  <c r="E12" i="24" s="1"/>
  <c r="O10" i="30" s="1"/>
  <c r="G47" i="25"/>
  <c r="G48" i="25" s="1"/>
  <c r="E11" i="24" s="1"/>
  <c r="O9" i="30" s="1"/>
  <c r="F47" i="25"/>
  <c r="F48" i="25" s="1"/>
  <c r="E10" i="24" s="1"/>
  <c r="O8" i="30" s="1"/>
  <c r="L1" i="25"/>
  <c r="U47" i="23"/>
  <c r="U48" i="23" s="1"/>
  <c r="E25" i="22" s="1"/>
  <c r="N23" i="30" s="1"/>
  <c r="T47" i="23"/>
  <c r="T48" i="23" s="1"/>
  <c r="E24" i="22" s="1"/>
  <c r="N22" i="30" s="1"/>
  <c r="S47" i="23"/>
  <c r="S48" i="23" s="1"/>
  <c r="E23" i="22" s="1"/>
  <c r="N21" i="30" s="1"/>
  <c r="R47" i="23"/>
  <c r="R48" i="23" s="1"/>
  <c r="E22" i="22" s="1"/>
  <c r="N20" i="30" s="1"/>
  <c r="Q47" i="23"/>
  <c r="Q48" i="23" s="1"/>
  <c r="E21" i="22" s="1"/>
  <c r="N19" i="30" s="1"/>
  <c r="P47" i="23"/>
  <c r="P48" i="23" s="1"/>
  <c r="E20" i="22" s="1"/>
  <c r="N18" i="30" s="1"/>
  <c r="O47" i="23"/>
  <c r="O48" i="23" s="1"/>
  <c r="E19" i="22" s="1"/>
  <c r="N17" i="30" s="1"/>
  <c r="N47" i="23"/>
  <c r="N48" i="23" s="1"/>
  <c r="E18" i="22" s="1"/>
  <c r="N16" i="30" s="1"/>
  <c r="M47" i="23"/>
  <c r="M48" i="23" s="1"/>
  <c r="E17" i="22" s="1"/>
  <c r="N15" i="30" s="1"/>
  <c r="L47" i="23"/>
  <c r="L48" i="23" s="1"/>
  <c r="E16" i="22" s="1"/>
  <c r="N14" i="30" s="1"/>
  <c r="K47" i="23"/>
  <c r="K48" i="23" s="1"/>
  <c r="E15" i="22" s="1"/>
  <c r="N13" i="30" s="1"/>
  <c r="J47" i="23"/>
  <c r="J48" i="23" s="1"/>
  <c r="E14" i="22" s="1"/>
  <c r="N12" i="30" s="1"/>
  <c r="I47" i="23"/>
  <c r="I48" i="23" s="1"/>
  <c r="E13" i="22" s="1"/>
  <c r="N11" i="30" s="1"/>
  <c r="H47" i="23"/>
  <c r="H48" i="23" s="1"/>
  <c r="E12" i="22" s="1"/>
  <c r="N10" i="30" s="1"/>
  <c r="G47" i="23"/>
  <c r="G48" i="23" s="1"/>
  <c r="E11" i="22" s="1"/>
  <c r="N9" i="30" s="1"/>
  <c r="F47" i="23"/>
  <c r="F48" i="23" s="1"/>
  <c r="E10" i="22" s="1"/>
  <c r="N8" i="30" s="1"/>
  <c r="L1" i="23"/>
  <c r="U47" i="21"/>
  <c r="U48" i="21" s="1"/>
  <c r="E25" i="20" s="1"/>
  <c r="M23" i="30" s="1"/>
  <c r="T47" i="21"/>
  <c r="T48" i="21" s="1"/>
  <c r="E24" i="20" s="1"/>
  <c r="M22" i="30" s="1"/>
  <c r="S47" i="21"/>
  <c r="S48" i="21" s="1"/>
  <c r="E23" i="20" s="1"/>
  <c r="M21" i="30" s="1"/>
  <c r="R47" i="21"/>
  <c r="R48" i="21" s="1"/>
  <c r="E22" i="20" s="1"/>
  <c r="M20" i="30" s="1"/>
  <c r="Q47" i="21"/>
  <c r="Q48" i="21" s="1"/>
  <c r="E21" i="20" s="1"/>
  <c r="M19" i="30" s="1"/>
  <c r="P47" i="21"/>
  <c r="P48" i="21" s="1"/>
  <c r="E20" i="20" s="1"/>
  <c r="M18" i="30" s="1"/>
  <c r="O47" i="21"/>
  <c r="O48" i="21" s="1"/>
  <c r="E19" i="20" s="1"/>
  <c r="M17" i="30" s="1"/>
  <c r="N47" i="21"/>
  <c r="N48" i="21" s="1"/>
  <c r="E18" i="20" s="1"/>
  <c r="M16" i="30" s="1"/>
  <c r="M47" i="21"/>
  <c r="M48" i="21" s="1"/>
  <c r="E17" i="20" s="1"/>
  <c r="M15" i="30" s="1"/>
  <c r="L47" i="21"/>
  <c r="L48" i="21" s="1"/>
  <c r="E16" i="20" s="1"/>
  <c r="M14" i="30" s="1"/>
  <c r="K47" i="21"/>
  <c r="K48" i="21" s="1"/>
  <c r="E15" i="20" s="1"/>
  <c r="M13" i="30" s="1"/>
  <c r="J47" i="21"/>
  <c r="J48" i="21" s="1"/>
  <c r="E14" i="20" s="1"/>
  <c r="M12" i="30" s="1"/>
  <c r="I47" i="21"/>
  <c r="I48" i="21" s="1"/>
  <c r="E13" i="20" s="1"/>
  <c r="M11" i="30" s="1"/>
  <c r="H47" i="21"/>
  <c r="H48" i="21" s="1"/>
  <c r="E12" i="20" s="1"/>
  <c r="M10" i="30" s="1"/>
  <c r="G47" i="21"/>
  <c r="G48" i="21" s="1"/>
  <c r="E11" i="20" s="1"/>
  <c r="M9" i="30" s="1"/>
  <c r="F47" i="21"/>
  <c r="F48" i="21" s="1"/>
  <c r="E10" i="20" s="1"/>
  <c r="M8" i="30" s="1"/>
  <c r="L1" i="21"/>
  <c r="U47" i="19"/>
  <c r="U48" i="19" s="1"/>
  <c r="E25" i="18" s="1"/>
  <c r="L23" i="30" s="1"/>
  <c r="T47" i="19"/>
  <c r="T48" i="19" s="1"/>
  <c r="E24" i="18" s="1"/>
  <c r="L22" i="30" s="1"/>
  <c r="S47" i="19"/>
  <c r="S48" i="19" s="1"/>
  <c r="E23" i="18" s="1"/>
  <c r="L21" i="30" s="1"/>
  <c r="R47" i="19"/>
  <c r="R48" i="19" s="1"/>
  <c r="E22" i="18" s="1"/>
  <c r="L20" i="30" s="1"/>
  <c r="Q47" i="19"/>
  <c r="Q48" i="19" s="1"/>
  <c r="E21" i="18" s="1"/>
  <c r="L19" i="30" s="1"/>
  <c r="P47" i="19"/>
  <c r="P48" i="19" s="1"/>
  <c r="E20" i="18" s="1"/>
  <c r="L18" i="30" s="1"/>
  <c r="O47" i="19"/>
  <c r="O48" i="19" s="1"/>
  <c r="E19" i="18" s="1"/>
  <c r="L17" i="30" s="1"/>
  <c r="N47" i="19"/>
  <c r="N48" i="19" s="1"/>
  <c r="E18" i="18" s="1"/>
  <c r="L16" i="30" s="1"/>
  <c r="M47" i="19"/>
  <c r="M48" i="19" s="1"/>
  <c r="E17" i="18" s="1"/>
  <c r="L15" i="30" s="1"/>
  <c r="L47" i="19"/>
  <c r="L48" i="19" s="1"/>
  <c r="E16" i="18" s="1"/>
  <c r="L14" i="30" s="1"/>
  <c r="K47" i="19"/>
  <c r="K48" i="19" s="1"/>
  <c r="E15" i="18" s="1"/>
  <c r="L13" i="30" s="1"/>
  <c r="J47" i="19"/>
  <c r="J48" i="19" s="1"/>
  <c r="E14" i="18" s="1"/>
  <c r="L12" i="30" s="1"/>
  <c r="I47" i="19"/>
  <c r="I48" i="19" s="1"/>
  <c r="E13" i="18" s="1"/>
  <c r="L11" i="30" s="1"/>
  <c r="H47" i="19"/>
  <c r="H48" i="19" s="1"/>
  <c r="E12" i="18" s="1"/>
  <c r="L10" i="30" s="1"/>
  <c r="G47" i="19"/>
  <c r="G48" i="19" s="1"/>
  <c r="E11" i="18" s="1"/>
  <c r="L9" i="30" s="1"/>
  <c r="F47" i="19"/>
  <c r="F48" i="19" s="1"/>
  <c r="E10" i="18" s="1"/>
  <c r="L8" i="30" s="1"/>
  <c r="L1" i="19"/>
  <c r="U47" i="17"/>
  <c r="U48" i="17" s="1"/>
  <c r="E25" i="16" s="1"/>
  <c r="K23" i="30" s="1"/>
  <c r="T47" i="17"/>
  <c r="T48" i="17" s="1"/>
  <c r="E24" i="16" s="1"/>
  <c r="K22" i="30" s="1"/>
  <c r="S47" i="17"/>
  <c r="S48" i="17" s="1"/>
  <c r="E23" i="16" s="1"/>
  <c r="K21" i="30" s="1"/>
  <c r="R47" i="17"/>
  <c r="R48" i="17" s="1"/>
  <c r="E22" i="16" s="1"/>
  <c r="K20" i="30" s="1"/>
  <c r="Q47" i="17"/>
  <c r="Q48" i="17" s="1"/>
  <c r="E21" i="16" s="1"/>
  <c r="K19" i="30" s="1"/>
  <c r="P47" i="17"/>
  <c r="P48" i="17" s="1"/>
  <c r="E20" i="16" s="1"/>
  <c r="K18" i="30" s="1"/>
  <c r="O47" i="17"/>
  <c r="O48" i="17" s="1"/>
  <c r="E19" i="16" s="1"/>
  <c r="K17" i="30" s="1"/>
  <c r="N47" i="17"/>
  <c r="N48" i="17" s="1"/>
  <c r="E18" i="16" s="1"/>
  <c r="K16" i="30" s="1"/>
  <c r="M47" i="17"/>
  <c r="M48" i="17" s="1"/>
  <c r="E17" i="16" s="1"/>
  <c r="K15" i="30" s="1"/>
  <c r="L47" i="17"/>
  <c r="L48" i="17" s="1"/>
  <c r="E16" i="16" s="1"/>
  <c r="K14" i="30" s="1"/>
  <c r="K47" i="17"/>
  <c r="K48" i="17" s="1"/>
  <c r="E15" i="16" s="1"/>
  <c r="K13" i="30" s="1"/>
  <c r="J47" i="17"/>
  <c r="J48" i="17" s="1"/>
  <c r="E14" i="16" s="1"/>
  <c r="K12" i="30" s="1"/>
  <c r="I47" i="17"/>
  <c r="I48" i="17" s="1"/>
  <c r="E13" i="16" s="1"/>
  <c r="K11" i="30" s="1"/>
  <c r="H47" i="17"/>
  <c r="H48" i="17" s="1"/>
  <c r="E12" i="16" s="1"/>
  <c r="K10" i="30" s="1"/>
  <c r="G47" i="17"/>
  <c r="G48" i="17" s="1"/>
  <c r="E11" i="16" s="1"/>
  <c r="K9" i="30" s="1"/>
  <c r="F47" i="17"/>
  <c r="F48" i="17" s="1"/>
  <c r="E10" i="16" s="1"/>
  <c r="K8" i="30" s="1"/>
  <c r="L1" i="17"/>
  <c r="U47" i="15"/>
  <c r="U48" i="15" s="1"/>
  <c r="E25" i="14" s="1"/>
  <c r="J23" i="30" s="1"/>
  <c r="T47" i="15"/>
  <c r="T48" i="15" s="1"/>
  <c r="E24" i="14" s="1"/>
  <c r="J22" i="30" s="1"/>
  <c r="S47" i="15"/>
  <c r="S48" i="15" s="1"/>
  <c r="E23" i="14" s="1"/>
  <c r="J21" i="30" s="1"/>
  <c r="R47" i="15"/>
  <c r="R48" i="15" s="1"/>
  <c r="E22" i="14" s="1"/>
  <c r="J20" i="30" s="1"/>
  <c r="Q47" i="15"/>
  <c r="Q48" i="15" s="1"/>
  <c r="E21" i="14" s="1"/>
  <c r="J19" i="30" s="1"/>
  <c r="P47" i="15"/>
  <c r="P48" i="15" s="1"/>
  <c r="E20" i="14" s="1"/>
  <c r="J18" i="30" s="1"/>
  <c r="O47" i="15"/>
  <c r="O48" i="15" s="1"/>
  <c r="E19" i="14" s="1"/>
  <c r="J17" i="30" s="1"/>
  <c r="N47" i="15"/>
  <c r="N48" i="15" s="1"/>
  <c r="E18" i="14" s="1"/>
  <c r="J16" i="30" s="1"/>
  <c r="M47" i="15"/>
  <c r="M48" i="15" s="1"/>
  <c r="E17" i="14" s="1"/>
  <c r="J15" i="30" s="1"/>
  <c r="L47" i="15"/>
  <c r="L48" i="15" s="1"/>
  <c r="E16" i="14" s="1"/>
  <c r="J14" i="30" s="1"/>
  <c r="K47" i="15"/>
  <c r="K48" i="15" s="1"/>
  <c r="E15" i="14" s="1"/>
  <c r="J13" i="30" s="1"/>
  <c r="J47" i="15"/>
  <c r="J48" i="15" s="1"/>
  <c r="E14" i="14" s="1"/>
  <c r="J12" i="30" s="1"/>
  <c r="I47" i="15"/>
  <c r="I48" i="15" s="1"/>
  <c r="E13" i="14" s="1"/>
  <c r="J11" i="30" s="1"/>
  <c r="H47" i="15"/>
  <c r="H48" i="15" s="1"/>
  <c r="E12" i="14" s="1"/>
  <c r="J10" i="30" s="1"/>
  <c r="G47" i="15"/>
  <c r="G48" i="15" s="1"/>
  <c r="E11" i="14" s="1"/>
  <c r="J9" i="30" s="1"/>
  <c r="F47" i="15"/>
  <c r="F48" i="15" s="1"/>
  <c r="E10" i="14" s="1"/>
  <c r="J8" i="30" s="1"/>
  <c r="L1" i="15"/>
  <c r="U47" i="13"/>
  <c r="U48" i="13" s="1"/>
  <c r="E25" i="12" s="1"/>
  <c r="I23" i="30" s="1"/>
  <c r="T47" i="13"/>
  <c r="T48" i="13" s="1"/>
  <c r="E24" i="12" s="1"/>
  <c r="I22" i="30" s="1"/>
  <c r="S47" i="13"/>
  <c r="S48" i="13" s="1"/>
  <c r="E23" i="12" s="1"/>
  <c r="I21" i="30" s="1"/>
  <c r="R47" i="13"/>
  <c r="R48" i="13" s="1"/>
  <c r="E22" i="12" s="1"/>
  <c r="I20" i="30" s="1"/>
  <c r="Q47" i="13"/>
  <c r="Q48" i="13" s="1"/>
  <c r="E21" i="12" s="1"/>
  <c r="I19" i="30" s="1"/>
  <c r="P47" i="13"/>
  <c r="P48" i="13" s="1"/>
  <c r="E20" i="12" s="1"/>
  <c r="I18" i="30" s="1"/>
  <c r="O47" i="13"/>
  <c r="O48" i="13" s="1"/>
  <c r="E19" i="12" s="1"/>
  <c r="I17" i="30" s="1"/>
  <c r="N47" i="13"/>
  <c r="N48" i="13" s="1"/>
  <c r="E18" i="12" s="1"/>
  <c r="I16" i="30" s="1"/>
  <c r="M47" i="13"/>
  <c r="M48" i="13" s="1"/>
  <c r="E17" i="12" s="1"/>
  <c r="I15" i="30" s="1"/>
  <c r="L47" i="13"/>
  <c r="L48" i="13" s="1"/>
  <c r="E16" i="12" s="1"/>
  <c r="I14" i="30" s="1"/>
  <c r="K47" i="13"/>
  <c r="K48" i="13" s="1"/>
  <c r="E15" i="12" s="1"/>
  <c r="I13" i="30" s="1"/>
  <c r="J47" i="13"/>
  <c r="J48" i="13" s="1"/>
  <c r="E14" i="12" s="1"/>
  <c r="I12" i="30" s="1"/>
  <c r="I47" i="13"/>
  <c r="I48" i="13" s="1"/>
  <c r="E13" i="12" s="1"/>
  <c r="I11" i="30" s="1"/>
  <c r="H47" i="13"/>
  <c r="H48" i="13" s="1"/>
  <c r="E12" i="12" s="1"/>
  <c r="I10" i="30" s="1"/>
  <c r="G47" i="13"/>
  <c r="G48" i="13" s="1"/>
  <c r="E11" i="12" s="1"/>
  <c r="I9" i="30" s="1"/>
  <c r="F47" i="13"/>
  <c r="F48" i="13" s="1"/>
  <c r="E10" i="12" s="1"/>
  <c r="I8" i="30" s="1"/>
  <c r="L1" i="13"/>
  <c r="U47" i="11"/>
  <c r="U48" i="11" s="1"/>
  <c r="E25" i="10" s="1"/>
  <c r="H23" i="30" s="1"/>
  <c r="T47" i="11"/>
  <c r="T48" i="11" s="1"/>
  <c r="E24" i="10" s="1"/>
  <c r="H22" i="30" s="1"/>
  <c r="S47" i="11"/>
  <c r="S48" i="11" s="1"/>
  <c r="E23" i="10" s="1"/>
  <c r="H21" i="30" s="1"/>
  <c r="R47" i="11"/>
  <c r="R48" i="11" s="1"/>
  <c r="E22" i="10" s="1"/>
  <c r="H20" i="30" s="1"/>
  <c r="Q47" i="11"/>
  <c r="Q48" i="11" s="1"/>
  <c r="E21" i="10" s="1"/>
  <c r="H19" i="30" s="1"/>
  <c r="P47" i="11"/>
  <c r="P48" i="11" s="1"/>
  <c r="E20" i="10" s="1"/>
  <c r="H18" i="30" s="1"/>
  <c r="O47" i="11"/>
  <c r="O48" i="11" s="1"/>
  <c r="E19" i="10" s="1"/>
  <c r="H17" i="30" s="1"/>
  <c r="N47" i="11"/>
  <c r="N48" i="11" s="1"/>
  <c r="E18" i="10" s="1"/>
  <c r="H16" i="30" s="1"/>
  <c r="M47" i="11"/>
  <c r="M48" i="11" s="1"/>
  <c r="E17" i="10" s="1"/>
  <c r="H15" i="30" s="1"/>
  <c r="L47" i="11"/>
  <c r="L48" i="11" s="1"/>
  <c r="E16" i="10" s="1"/>
  <c r="H14" i="30" s="1"/>
  <c r="K47" i="11"/>
  <c r="K48" i="11" s="1"/>
  <c r="E15" i="10" s="1"/>
  <c r="H13" i="30" s="1"/>
  <c r="J47" i="11"/>
  <c r="J48" i="11" s="1"/>
  <c r="E14" i="10" s="1"/>
  <c r="H12" i="30" s="1"/>
  <c r="I47" i="11"/>
  <c r="I48" i="11" s="1"/>
  <c r="E13" i="10" s="1"/>
  <c r="H11" i="30" s="1"/>
  <c r="H47" i="11"/>
  <c r="H48" i="11" s="1"/>
  <c r="E12" i="10" s="1"/>
  <c r="H10" i="30" s="1"/>
  <c r="G47" i="11"/>
  <c r="G48" i="11" s="1"/>
  <c r="E11" i="10" s="1"/>
  <c r="H9" i="30" s="1"/>
  <c r="F47" i="11"/>
  <c r="F48" i="11" s="1"/>
  <c r="E10" i="10" s="1"/>
  <c r="H8" i="30" s="1"/>
  <c r="L1" i="11"/>
  <c r="U47" i="9"/>
  <c r="U48" i="9" s="1"/>
  <c r="E25" i="8" s="1"/>
  <c r="G23" i="30" s="1"/>
  <c r="T47" i="9"/>
  <c r="T48" i="9" s="1"/>
  <c r="E24" i="8" s="1"/>
  <c r="G22" i="30" s="1"/>
  <c r="S47" i="9"/>
  <c r="S48" i="9" s="1"/>
  <c r="E23" i="8" s="1"/>
  <c r="G21" i="30" s="1"/>
  <c r="R47" i="9"/>
  <c r="R48" i="9" s="1"/>
  <c r="E22" i="8" s="1"/>
  <c r="G20" i="30" s="1"/>
  <c r="Q47" i="9"/>
  <c r="Q48" i="9" s="1"/>
  <c r="E21" i="8" s="1"/>
  <c r="G19" i="30" s="1"/>
  <c r="P47" i="9"/>
  <c r="P48" i="9" s="1"/>
  <c r="E20" i="8" s="1"/>
  <c r="G18" i="30" s="1"/>
  <c r="O47" i="9"/>
  <c r="O48" i="9" s="1"/>
  <c r="E19" i="8" s="1"/>
  <c r="G17" i="30" s="1"/>
  <c r="N47" i="9"/>
  <c r="N48" i="9" s="1"/>
  <c r="E18" i="8" s="1"/>
  <c r="G16" i="30" s="1"/>
  <c r="M47" i="9"/>
  <c r="M48" i="9" s="1"/>
  <c r="E17" i="8" s="1"/>
  <c r="G15" i="30" s="1"/>
  <c r="L47" i="9"/>
  <c r="L48" i="9" s="1"/>
  <c r="E16" i="8" s="1"/>
  <c r="G14" i="30" s="1"/>
  <c r="K47" i="9"/>
  <c r="K48" i="9" s="1"/>
  <c r="E15" i="8" s="1"/>
  <c r="G13" i="30" s="1"/>
  <c r="J47" i="9"/>
  <c r="J48" i="9" s="1"/>
  <c r="E14" i="8" s="1"/>
  <c r="G12" i="30" s="1"/>
  <c r="I47" i="9"/>
  <c r="I48" i="9" s="1"/>
  <c r="E13" i="8" s="1"/>
  <c r="G11" i="30" s="1"/>
  <c r="H47" i="9"/>
  <c r="H48" i="9" s="1"/>
  <c r="E12" i="8" s="1"/>
  <c r="G10" i="30" s="1"/>
  <c r="G47" i="9"/>
  <c r="G48" i="9" s="1"/>
  <c r="E11" i="8" s="1"/>
  <c r="G9" i="30" s="1"/>
  <c r="F47" i="9"/>
  <c r="F48" i="9" s="1"/>
  <c r="E10" i="8" s="1"/>
  <c r="G8" i="30" s="1"/>
  <c r="L1" i="9"/>
  <c r="C17" i="8" l="1"/>
  <c r="H17" i="8" s="1"/>
  <c r="C5" i="20"/>
  <c r="B1" i="21" s="1"/>
  <c r="C5" i="10"/>
  <c r="B1" i="11" s="1"/>
  <c r="C5" i="28"/>
  <c r="B1" i="29" s="1"/>
  <c r="Q24" i="30"/>
  <c r="P24" i="30"/>
  <c r="O24" i="30"/>
  <c r="N24" i="30"/>
  <c r="L24" i="30"/>
  <c r="I24" i="30"/>
  <c r="H24" i="30"/>
  <c r="C5" i="12"/>
  <c r="B1" i="13" s="1"/>
  <c r="C29" i="22"/>
  <c r="B2" i="23" s="1"/>
  <c r="C29" i="31"/>
  <c r="B2" i="32" s="1"/>
  <c r="C5" i="26"/>
  <c r="B1" i="27" s="1"/>
  <c r="C5" i="31"/>
  <c r="B1" i="32" s="1"/>
  <c r="C5" i="24"/>
  <c r="B1" i="25" s="1"/>
  <c r="C5" i="8"/>
  <c r="B1" i="9" s="1"/>
  <c r="C5" i="16"/>
  <c r="B1" i="17" s="1"/>
  <c r="C5" i="14"/>
  <c r="B1" i="15" s="1"/>
  <c r="M24" i="30"/>
  <c r="K24" i="30"/>
  <c r="J24" i="30"/>
  <c r="G24" i="30"/>
  <c r="C5" i="18"/>
  <c r="B1" i="19" s="1"/>
  <c r="B52" i="7"/>
  <c r="C29" i="18"/>
  <c r="B2" i="19" s="1"/>
  <c r="C29" i="24"/>
  <c r="B2" i="25" s="1"/>
  <c r="C29" i="8"/>
  <c r="B2" i="9" s="1"/>
  <c r="C29" i="28"/>
  <c r="B2" i="29" s="1"/>
  <c r="C29" i="14"/>
  <c r="B2" i="15" s="1"/>
  <c r="C29" i="10"/>
  <c r="B2" i="11" s="1"/>
  <c r="C29" i="20"/>
  <c r="B2" i="21" s="1"/>
  <c r="C29" i="26"/>
  <c r="B2" i="27" s="1"/>
  <c r="C29" i="16"/>
  <c r="B2" i="17" s="1"/>
  <c r="C29" i="12"/>
  <c r="B2" i="13" s="1"/>
  <c r="E26" i="28"/>
  <c r="E26" i="26"/>
  <c r="E26" i="24"/>
  <c r="E26" i="22"/>
  <c r="E26" i="20"/>
  <c r="E26" i="18"/>
  <c r="E26" i="16"/>
  <c r="E26" i="14"/>
  <c r="E26" i="12"/>
  <c r="E26" i="10"/>
  <c r="E26" i="8"/>
  <c r="J57" i="4" l="1"/>
  <c r="D57" i="4"/>
  <c r="J25" i="4"/>
  <c r="E10" i="4"/>
  <c r="E11" i="4"/>
  <c r="C12" i="10" s="1"/>
  <c r="C12" i="12" s="1"/>
  <c r="C12" i="14" s="1"/>
  <c r="E12" i="4"/>
  <c r="C13" i="10" s="1"/>
  <c r="C13" i="12" s="1"/>
  <c r="C13" i="14" s="1"/>
  <c r="E13" i="4"/>
  <c r="C14" i="10" s="1"/>
  <c r="C14" i="12" s="1"/>
  <c r="C14" i="14" s="1"/>
  <c r="E14" i="4"/>
  <c r="C15" i="10" s="1"/>
  <c r="C15" i="12" s="1"/>
  <c r="C15" i="14" s="1"/>
  <c r="E15" i="4"/>
  <c r="C16" i="10" s="1"/>
  <c r="C16" i="12" s="1"/>
  <c r="C16" i="14" s="1"/>
  <c r="E16" i="4"/>
  <c r="C17" i="10" s="1"/>
  <c r="E17" i="4"/>
  <c r="C18" i="10" s="1"/>
  <c r="C18" i="12" s="1"/>
  <c r="C18" i="14" s="1"/>
  <c r="E18" i="4"/>
  <c r="C19" i="10" s="1"/>
  <c r="C19" i="12" s="1"/>
  <c r="C19" i="14" s="1"/>
  <c r="E19" i="4"/>
  <c r="C20" i="10" s="1"/>
  <c r="C20" i="12" s="1"/>
  <c r="C20" i="14" s="1"/>
  <c r="E20" i="4"/>
  <c r="C21" i="10" s="1"/>
  <c r="C21" i="12" s="1"/>
  <c r="C21" i="14" s="1"/>
  <c r="E21" i="4"/>
  <c r="E22" i="4"/>
  <c r="C23" i="10" s="1"/>
  <c r="C23" i="12" s="1"/>
  <c r="C23" i="14" s="1"/>
  <c r="E23" i="4"/>
  <c r="C24" i="10" s="1"/>
  <c r="C24" i="12" s="1"/>
  <c r="C24" i="14" s="1"/>
  <c r="E24" i="4"/>
  <c r="C25" i="10" s="1"/>
  <c r="C25" i="12" s="1"/>
  <c r="C25" i="14" s="1"/>
  <c r="E9" i="4"/>
  <c r="C10" i="10" s="1"/>
  <c r="C10" i="12" s="1"/>
  <c r="C10" i="14" s="1"/>
  <c r="L1" i="6"/>
  <c r="L1" i="3"/>
  <c r="U47" i="6"/>
  <c r="U48" i="6" s="1"/>
  <c r="E25" i="5" s="1"/>
  <c r="T47" i="6"/>
  <c r="T48" i="6" s="1"/>
  <c r="E24" i="5" s="1"/>
  <c r="S47" i="6"/>
  <c r="S48" i="6" s="1"/>
  <c r="E23" i="5" s="1"/>
  <c r="R47" i="6"/>
  <c r="R48" i="6" s="1"/>
  <c r="E22" i="5" s="1"/>
  <c r="Q47" i="6"/>
  <c r="Q48" i="6" s="1"/>
  <c r="E21" i="5" s="1"/>
  <c r="P47" i="6"/>
  <c r="P48" i="6" s="1"/>
  <c r="E20" i="5" s="1"/>
  <c r="O47" i="6"/>
  <c r="O48" i="6" s="1"/>
  <c r="E19" i="5" s="1"/>
  <c r="N47" i="6"/>
  <c r="N48" i="6" s="1"/>
  <c r="E18" i="5" s="1"/>
  <c r="M47" i="6"/>
  <c r="M48" i="6" s="1"/>
  <c r="E17" i="5" s="1"/>
  <c r="F15" i="30" s="1"/>
  <c r="E15" i="30" s="1"/>
  <c r="L47" i="6"/>
  <c r="L48" i="6" s="1"/>
  <c r="E16" i="5" s="1"/>
  <c r="K47" i="6"/>
  <c r="K48" i="6" s="1"/>
  <c r="E15" i="5" s="1"/>
  <c r="J47" i="6"/>
  <c r="J48" i="6" s="1"/>
  <c r="E14" i="5" s="1"/>
  <c r="I47" i="6"/>
  <c r="I48" i="6" s="1"/>
  <c r="E13" i="5" s="1"/>
  <c r="H47" i="6"/>
  <c r="H48" i="6" s="1"/>
  <c r="E12" i="5" s="1"/>
  <c r="G47" i="6"/>
  <c r="G48" i="6" s="1"/>
  <c r="E11" i="5" s="1"/>
  <c r="F47" i="6"/>
  <c r="F48" i="6" s="1"/>
  <c r="E10" i="5" s="1"/>
  <c r="F8" i="30" s="1"/>
  <c r="E8" i="30" s="1"/>
  <c r="C29" i="5"/>
  <c r="B2" i="6" s="1"/>
  <c r="D26" i="5"/>
  <c r="C5" i="5"/>
  <c r="B1" i="6" s="1"/>
  <c r="U47" i="3"/>
  <c r="U48" i="3" s="1"/>
  <c r="E25" i="2" s="1"/>
  <c r="T47" i="3"/>
  <c r="T48" i="3" s="1"/>
  <c r="E24" i="2" s="1"/>
  <c r="C17" i="12" l="1"/>
  <c r="H17" i="10"/>
  <c r="F15" i="5"/>
  <c r="G15" i="5" s="1"/>
  <c r="F13" i="30"/>
  <c r="E13" i="30" s="1"/>
  <c r="F23" i="5"/>
  <c r="G23" i="5" s="1"/>
  <c r="F21" i="30"/>
  <c r="E21" i="30" s="1"/>
  <c r="F24" i="5"/>
  <c r="F22" i="30"/>
  <c r="E22" i="30" s="1"/>
  <c r="F13" i="5"/>
  <c r="F11" i="30"/>
  <c r="E11" i="30" s="1"/>
  <c r="F25" i="5"/>
  <c r="G25" i="5" s="1"/>
  <c r="F23" i="30"/>
  <c r="E23" i="30" s="1"/>
  <c r="F18" i="5"/>
  <c r="G18" i="5" s="1"/>
  <c r="F16" i="30"/>
  <c r="E16" i="30" s="1"/>
  <c r="F11" i="5"/>
  <c r="F9" i="30"/>
  <c r="E9" i="30" s="1"/>
  <c r="F19" i="5"/>
  <c r="G19" i="5" s="1"/>
  <c r="F17" i="30"/>
  <c r="E17" i="30" s="1"/>
  <c r="F16" i="5"/>
  <c r="G16" i="5" s="1"/>
  <c r="F14" i="30"/>
  <c r="E14" i="30" s="1"/>
  <c r="F12" i="5"/>
  <c r="G12" i="5" s="1"/>
  <c r="F10" i="30"/>
  <c r="E10" i="30" s="1"/>
  <c r="F20" i="5"/>
  <c r="F18" i="30"/>
  <c r="E18" i="30" s="1"/>
  <c r="F21" i="5"/>
  <c r="F19" i="30"/>
  <c r="E19" i="30" s="1"/>
  <c r="F14" i="5"/>
  <c r="G14" i="5" s="1"/>
  <c r="F12" i="30"/>
  <c r="E12" i="30" s="1"/>
  <c r="F22" i="5"/>
  <c r="G22" i="5" s="1"/>
  <c r="F20" i="30"/>
  <c r="E20" i="30" s="1"/>
  <c r="C22" i="10"/>
  <c r="C11" i="10"/>
  <c r="C11" i="12" s="1"/>
  <c r="C11" i="14" s="1"/>
  <c r="F20" i="4"/>
  <c r="I20" i="4"/>
  <c r="K20" i="4" s="1"/>
  <c r="C21" i="16" s="1"/>
  <c r="F12" i="4"/>
  <c r="I12" i="4"/>
  <c r="K12" i="4" s="1"/>
  <c r="C13" i="16" s="1"/>
  <c r="C13" i="18" s="1"/>
  <c r="C13" i="20" s="1"/>
  <c r="F14" i="4"/>
  <c r="I14" i="4"/>
  <c r="K14" i="4" s="1"/>
  <c r="C15" i="16" s="1"/>
  <c r="I21" i="4"/>
  <c r="K21" i="4" s="1"/>
  <c r="C22" i="16" s="1"/>
  <c r="F19" i="4"/>
  <c r="I19" i="4"/>
  <c r="K19" i="4" s="1"/>
  <c r="C20" i="16" s="1"/>
  <c r="C20" i="18" s="1"/>
  <c r="C20" i="20" s="1"/>
  <c r="F11" i="4"/>
  <c r="I11" i="4"/>
  <c r="K11" i="4" s="1"/>
  <c r="C12" i="16" s="1"/>
  <c r="F18" i="4"/>
  <c r="I18" i="4"/>
  <c r="K18" i="4" s="1"/>
  <c r="C19" i="16" s="1"/>
  <c r="F22" i="4"/>
  <c r="I22" i="4"/>
  <c r="K22" i="4" s="1"/>
  <c r="C23" i="16" s="1"/>
  <c r="I13" i="4"/>
  <c r="K13" i="4" s="1"/>
  <c r="C14" i="16" s="1"/>
  <c r="I17" i="4"/>
  <c r="K17" i="4" s="1"/>
  <c r="C18" i="16" s="1"/>
  <c r="C18" i="18" s="1"/>
  <c r="C18" i="20" s="1"/>
  <c r="I16" i="4"/>
  <c r="K16" i="4" s="1"/>
  <c r="C17" i="16" s="1"/>
  <c r="F10" i="4"/>
  <c r="I10" i="4"/>
  <c r="K10" i="4" s="1"/>
  <c r="C11" i="16" s="1"/>
  <c r="C11" i="18" s="1"/>
  <c r="C11" i="20" s="1"/>
  <c r="F24" i="4"/>
  <c r="I24" i="4"/>
  <c r="K24" i="4" s="1"/>
  <c r="C25" i="16" s="1"/>
  <c r="F21" i="4"/>
  <c r="I23" i="4"/>
  <c r="K23" i="4" s="1"/>
  <c r="C24" i="16" s="1"/>
  <c r="I15" i="4"/>
  <c r="K15" i="4" s="1"/>
  <c r="C16" i="16" s="1"/>
  <c r="I9" i="4"/>
  <c r="F10" i="5"/>
  <c r="H10" i="5" s="1"/>
  <c r="E26" i="5"/>
  <c r="F23" i="4"/>
  <c r="F17" i="4"/>
  <c r="F16" i="4"/>
  <c r="F15" i="4"/>
  <c r="F13" i="4"/>
  <c r="F9" i="4"/>
  <c r="G13" i="5" l="1"/>
  <c r="H13" i="5"/>
  <c r="E24" i="30"/>
  <c r="C17" i="18"/>
  <c r="H17" i="16"/>
  <c r="D20" i="8"/>
  <c r="F20" i="8" s="1"/>
  <c r="G20" i="8" s="1"/>
  <c r="H20" i="5"/>
  <c r="D11" i="8"/>
  <c r="F11" i="8" s="1"/>
  <c r="G11" i="8" s="1"/>
  <c r="H11" i="5"/>
  <c r="D22" i="8"/>
  <c r="F22" i="8" s="1"/>
  <c r="H22" i="5"/>
  <c r="D12" i="8"/>
  <c r="F12" i="8" s="1"/>
  <c r="H12" i="5"/>
  <c r="D18" i="8"/>
  <c r="F18" i="8" s="1"/>
  <c r="H18" i="5"/>
  <c r="D23" i="8"/>
  <c r="F23" i="8" s="1"/>
  <c r="H23" i="5"/>
  <c r="D14" i="8"/>
  <c r="F14" i="8" s="1"/>
  <c r="G14" i="8" s="1"/>
  <c r="H14" i="5"/>
  <c r="D16" i="8"/>
  <c r="F16" i="8" s="1"/>
  <c r="H16" i="5"/>
  <c r="D25" i="8"/>
  <c r="F25" i="8" s="1"/>
  <c r="H25" i="5"/>
  <c r="D15" i="8"/>
  <c r="F15" i="8" s="1"/>
  <c r="H15" i="5"/>
  <c r="D24" i="8"/>
  <c r="F24" i="8" s="1"/>
  <c r="H24" i="5"/>
  <c r="G24" i="5"/>
  <c r="D21" i="8"/>
  <c r="F21" i="8" s="1"/>
  <c r="H21" i="5"/>
  <c r="D19" i="8"/>
  <c r="F19" i="8" s="1"/>
  <c r="H19" i="5"/>
  <c r="D13" i="8"/>
  <c r="F13" i="8" s="1"/>
  <c r="G13" i="8" s="1"/>
  <c r="C17" i="14"/>
  <c r="H17" i="14" s="1"/>
  <c r="H17" i="12"/>
  <c r="C15" i="18"/>
  <c r="C22" i="12"/>
  <c r="C22" i="14" s="1"/>
  <c r="C22" i="18"/>
  <c r="C16" i="18"/>
  <c r="C25" i="18"/>
  <c r="C14" i="18"/>
  <c r="C19" i="18"/>
  <c r="C19" i="20" s="1"/>
  <c r="C24" i="18"/>
  <c r="C21" i="18"/>
  <c r="C21" i="20" s="1"/>
  <c r="C23" i="18"/>
  <c r="G21" i="5"/>
  <c r="G11" i="5"/>
  <c r="G20" i="5"/>
  <c r="F24" i="30"/>
  <c r="C12" i="18"/>
  <c r="F26" i="5"/>
  <c r="D10" i="8"/>
  <c r="L12" i="4"/>
  <c r="C44" i="4"/>
  <c r="L13" i="4"/>
  <c r="C45" i="4"/>
  <c r="L23" i="4"/>
  <c r="C55" i="4"/>
  <c r="L10" i="4"/>
  <c r="C42" i="4"/>
  <c r="L15" i="4"/>
  <c r="C47" i="4"/>
  <c r="L11" i="4"/>
  <c r="C43" i="4"/>
  <c r="L17" i="4"/>
  <c r="C49" i="4"/>
  <c r="L24" i="4"/>
  <c r="C56" i="4"/>
  <c r="L22" i="4"/>
  <c r="C54" i="4"/>
  <c r="L21" i="4"/>
  <c r="C53" i="4"/>
  <c r="L16" i="4"/>
  <c r="C48" i="4"/>
  <c r="L18" i="4"/>
  <c r="C50" i="4"/>
  <c r="L19" i="4"/>
  <c r="C51" i="4"/>
  <c r="L20" i="4"/>
  <c r="C52" i="4"/>
  <c r="L14" i="4"/>
  <c r="C46" i="4"/>
  <c r="I25" i="4"/>
  <c r="K25" i="4" s="1"/>
  <c r="K9" i="4"/>
  <c r="C10" i="16" s="1"/>
  <c r="C26" i="8"/>
  <c r="C26" i="10"/>
  <c r="C26" i="5"/>
  <c r="G10" i="5"/>
  <c r="C26" i="14" l="1"/>
  <c r="D14" i="10"/>
  <c r="F14" i="10" s="1"/>
  <c r="H14" i="8"/>
  <c r="D22" i="10"/>
  <c r="F22" i="10" s="1"/>
  <c r="H22" i="8"/>
  <c r="G22" i="8"/>
  <c r="D15" i="10"/>
  <c r="F15" i="10" s="1"/>
  <c r="H15" i="8"/>
  <c r="G15" i="8"/>
  <c r="G26" i="5"/>
  <c r="D19" i="10"/>
  <c r="F19" i="10" s="1"/>
  <c r="H19" i="8"/>
  <c r="G19" i="8"/>
  <c r="D23" i="10"/>
  <c r="F23" i="10" s="1"/>
  <c r="H23" i="8"/>
  <c r="G23" i="8"/>
  <c r="D11" i="10"/>
  <c r="F11" i="10" s="1"/>
  <c r="H11" i="8"/>
  <c r="D25" i="10"/>
  <c r="F25" i="10" s="1"/>
  <c r="H25" i="8"/>
  <c r="G25" i="8"/>
  <c r="D21" i="10"/>
  <c r="F21" i="10" s="1"/>
  <c r="H21" i="8"/>
  <c r="G21" i="8"/>
  <c r="D18" i="10"/>
  <c r="F18" i="10" s="1"/>
  <c r="H18" i="8"/>
  <c r="G18" i="8"/>
  <c r="D20" i="10"/>
  <c r="F20" i="10" s="1"/>
  <c r="H20" i="8"/>
  <c r="D16" i="10"/>
  <c r="F16" i="10" s="1"/>
  <c r="H16" i="8"/>
  <c r="G16" i="8"/>
  <c r="D12" i="10"/>
  <c r="F12" i="10" s="1"/>
  <c r="H12" i="8"/>
  <c r="G12" i="8"/>
  <c r="C17" i="20"/>
  <c r="H17" i="20" s="1"/>
  <c r="H17" i="18"/>
  <c r="H26" i="5"/>
  <c r="D13" i="10"/>
  <c r="F13" i="10" s="1"/>
  <c r="H13" i="8"/>
  <c r="D24" i="10"/>
  <c r="F24" i="10" s="1"/>
  <c r="H24" i="8"/>
  <c r="G24" i="8"/>
  <c r="E50" i="4"/>
  <c r="F50" i="4" s="1"/>
  <c r="C19" i="22"/>
  <c r="C19" i="24" s="1"/>
  <c r="E42" i="4"/>
  <c r="F42" i="4" s="1"/>
  <c r="C11" i="22"/>
  <c r="C11" i="24" s="1"/>
  <c r="C22" i="20"/>
  <c r="E48" i="4"/>
  <c r="I48" i="4" s="1"/>
  <c r="K48" i="4" s="1"/>
  <c r="C17" i="22"/>
  <c r="E53" i="4"/>
  <c r="C22" i="22"/>
  <c r="C22" i="24" s="1"/>
  <c r="E49" i="4"/>
  <c r="C18" i="22"/>
  <c r="C18" i="24" s="1"/>
  <c r="E52" i="4"/>
  <c r="F52" i="4" s="1"/>
  <c r="C21" i="22"/>
  <c r="C21" i="24" s="1"/>
  <c r="C23" i="20"/>
  <c r="E56" i="4"/>
  <c r="F56" i="4" s="1"/>
  <c r="C25" i="22"/>
  <c r="C25" i="24" s="1"/>
  <c r="C16" i="20"/>
  <c r="E46" i="4"/>
  <c r="F46" i="4" s="1"/>
  <c r="C15" i="22"/>
  <c r="C15" i="24" s="1"/>
  <c r="C14" i="20"/>
  <c r="C26" i="12"/>
  <c r="E51" i="4"/>
  <c r="F51" i="4" s="1"/>
  <c r="C20" i="22"/>
  <c r="C20" i="24" s="1"/>
  <c r="E54" i="4"/>
  <c r="C23" i="22"/>
  <c r="C23" i="24" s="1"/>
  <c r="E47" i="4"/>
  <c r="C16" i="22"/>
  <c r="C16" i="24" s="1"/>
  <c r="E44" i="4"/>
  <c r="F44" i="4" s="1"/>
  <c r="C13" i="22"/>
  <c r="C13" i="24" s="1"/>
  <c r="C25" i="20"/>
  <c r="C15" i="20"/>
  <c r="C24" i="20"/>
  <c r="E55" i="4"/>
  <c r="I55" i="4" s="1"/>
  <c r="K55" i="4" s="1"/>
  <c r="C24" i="22"/>
  <c r="C24" i="24" s="1"/>
  <c r="E45" i="4"/>
  <c r="F45" i="4" s="1"/>
  <c r="C14" i="22"/>
  <c r="C14" i="24" s="1"/>
  <c r="E43" i="4"/>
  <c r="I43" i="4" s="1"/>
  <c r="K43" i="4" s="1"/>
  <c r="C75" i="4" s="1"/>
  <c r="E75" i="4" s="1"/>
  <c r="C12" i="22"/>
  <c r="C12" i="24" s="1"/>
  <c r="C12" i="20"/>
  <c r="C26" i="16"/>
  <c r="C10" i="18"/>
  <c r="F10" i="8"/>
  <c r="H10" i="8" s="1"/>
  <c r="D26" i="8"/>
  <c r="I46" i="4"/>
  <c r="K46" i="4" s="1"/>
  <c r="F48" i="4"/>
  <c r="F49" i="4"/>
  <c r="I49" i="4"/>
  <c r="K49" i="4" s="1"/>
  <c r="C81" i="4" s="1"/>
  <c r="E81" i="4" s="1"/>
  <c r="I53" i="4"/>
  <c r="K53" i="4" s="1"/>
  <c r="C85" i="4" s="1"/>
  <c r="E85" i="4" s="1"/>
  <c r="I45" i="4"/>
  <c r="K45" i="4" s="1"/>
  <c r="I54" i="4"/>
  <c r="K54" i="4" s="1"/>
  <c r="I47" i="4"/>
  <c r="K47" i="4" s="1"/>
  <c r="L9" i="4"/>
  <c r="C41" i="4"/>
  <c r="C10" i="22" s="1"/>
  <c r="C10" i="24" s="1"/>
  <c r="C25" i="4"/>
  <c r="F43" i="4" l="1"/>
  <c r="I44" i="4"/>
  <c r="K44" i="4" s="1"/>
  <c r="I42" i="4"/>
  <c r="K42" i="4" s="1"/>
  <c r="C74" i="4" s="1"/>
  <c r="E74" i="4" s="1"/>
  <c r="F74" i="4" s="1"/>
  <c r="F55" i="4"/>
  <c r="I51" i="4"/>
  <c r="K51" i="4" s="1"/>
  <c r="C83" i="4" s="1"/>
  <c r="E83" i="4" s="1"/>
  <c r="C13" i="28"/>
  <c r="C76" i="4"/>
  <c r="E76" i="4" s="1"/>
  <c r="C24" i="28"/>
  <c r="C87" i="4"/>
  <c r="E87" i="4" s="1"/>
  <c r="D12" i="12"/>
  <c r="F12" i="12" s="1"/>
  <c r="H12" i="10"/>
  <c r="G12" i="10"/>
  <c r="D18" i="12"/>
  <c r="F18" i="12" s="1"/>
  <c r="H18" i="10"/>
  <c r="G18" i="10"/>
  <c r="D11" i="12"/>
  <c r="F11" i="12" s="1"/>
  <c r="H11" i="10"/>
  <c r="G11" i="10"/>
  <c r="D15" i="12"/>
  <c r="F15" i="12" s="1"/>
  <c r="H15" i="10"/>
  <c r="G15" i="10"/>
  <c r="D13" i="12"/>
  <c r="F13" i="12" s="1"/>
  <c r="H13" i="10"/>
  <c r="G13" i="10"/>
  <c r="D16" i="12"/>
  <c r="F16" i="12" s="1"/>
  <c r="H16" i="10"/>
  <c r="G16" i="10"/>
  <c r="D21" i="12"/>
  <c r="F21" i="12" s="1"/>
  <c r="H21" i="10"/>
  <c r="G21" i="10"/>
  <c r="D23" i="12"/>
  <c r="F23" i="12" s="1"/>
  <c r="H23" i="10"/>
  <c r="G23" i="10"/>
  <c r="C14" i="28"/>
  <c r="C77" i="4"/>
  <c r="E77" i="4" s="1"/>
  <c r="F75" i="4"/>
  <c r="C12" i="31"/>
  <c r="D10" i="30"/>
  <c r="C23" i="28"/>
  <c r="C86" i="4"/>
  <c r="E86" i="4" s="1"/>
  <c r="F85" i="4"/>
  <c r="D20" i="30"/>
  <c r="D24" i="30" s="1"/>
  <c r="C22" i="31"/>
  <c r="C17" i="24"/>
  <c r="C26" i="24" s="1"/>
  <c r="H17" i="22"/>
  <c r="D20" i="12"/>
  <c r="F20" i="12" s="1"/>
  <c r="H20" i="10"/>
  <c r="G20" i="10"/>
  <c r="D22" i="12"/>
  <c r="F22" i="12" s="1"/>
  <c r="H22" i="10"/>
  <c r="G22" i="10"/>
  <c r="F81" i="4"/>
  <c r="C18" i="31"/>
  <c r="D16" i="30"/>
  <c r="C15" i="28"/>
  <c r="C78" i="4"/>
  <c r="E78" i="4" s="1"/>
  <c r="C17" i="28"/>
  <c r="H17" i="28" s="1"/>
  <c r="C80" i="4"/>
  <c r="E80" i="4" s="1"/>
  <c r="D25" i="12"/>
  <c r="F25" i="12" s="1"/>
  <c r="H25" i="10"/>
  <c r="G25" i="10"/>
  <c r="D19" i="12"/>
  <c r="F19" i="12" s="1"/>
  <c r="H19" i="10"/>
  <c r="G19" i="10"/>
  <c r="C16" i="28"/>
  <c r="C79" i="4"/>
  <c r="E79" i="4" s="1"/>
  <c r="F53" i="4"/>
  <c r="I50" i="4"/>
  <c r="K50" i="4" s="1"/>
  <c r="L50" i="4" s="1"/>
  <c r="I56" i="4"/>
  <c r="K56" i="4" s="1"/>
  <c r="D24" i="12"/>
  <c r="F24" i="12" s="1"/>
  <c r="H24" i="10"/>
  <c r="G24" i="10"/>
  <c r="D14" i="12"/>
  <c r="F14" i="12" s="1"/>
  <c r="H14" i="10"/>
  <c r="G14" i="10"/>
  <c r="C15" i="26"/>
  <c r="F47" i="4"/>
  <c r="C23" i="26"/>
  <c r="C21" i="26"/>
  <c r="C16" i="26"/>
  <c r="C20" i="26"/>
  <c r="C11" i="26"/>
  <c r="C22" i="28"/>
  <c r="C18" i="28"/>
  <c r="C24" i="26"/>
  <c r="C25" i="26"/>
  <c r="C14" i="26"/>
  <c r="F54" i="4"/>
  <c r="C18" i="26"/>
  <c r="C13" i="26"/>
  <c r="C22" i="26"/>
  <c r="C19" i="26"/>
  <c r="I52" i="4"/>
  <c r="K52" i="4" s="1"/>
  <c r="C12" i="26"/>
  <c r="C12" i="28"/>
  <c r="C10" i="26"/>
  <c r="C10" i="20"/>
  <c r="C26" i="20" s="1"/>
  <c r="C26" i="18"/>
  <c r="L44" i="4"/>
  <c r="L47" i="4"/>
  <c r="L45" i="4"/>
  <c r="L46" i="4"/>
  <c r="L48" i="4"/>
  <c r="L54" i="4"/>
  <c r="L55" i="4"/>
  <c r="D10" i="10"/>
  <c r="F26" i="8"/>
  <c r="H26" i="8" s="1"/>
  <c r="G10" i="8"/>
  <c r="G26" i="8" s="1"/>
  <c r="L53" i="4"/>
  <c r="L49" i="4"/>
  <c r="L43" i="4"/>
  <c r="E41" i="4"/>
  <c r="I41" i="4" s="1"/>
  <c r="C57" i="4"/>
  <c r="E57" i="4" s="1"/>
  <c r="E25" i="4"/>
  <c r="F25" i="2"/>
  <c r="G25" i="2" s="1"/>
  <c r="F24" i="2"/>
  <c r="G24" i="2" s="1"/>
  <c r="S47" i="3"/>
  <c r="S48" i="3" s="1"/>
  <c r="E23" i="2" s="1"/>
  <c r="R47" i="3"/>
  <c r="R48" i="3" s="1"/>
  <c r="Q47" i="3"/>
  <c r="Q48" i="3" s="1"/>
  <c r="P47" i="3"/>
  <c r="P48" i="3" s="1"/>
  <c r="O47" i="3"/>
  <c r="O48" i="3" s="1"/>
  <c r="N47" i="3"/>
  <c r="N48" i="3" s="1"/>
  <c r="M47" i="3"/>
  <c r="M48" i="3" s="1"/>
  <c r="L47" i="3"/>
  <c r="L48" i="3" s="1"/>
  <c r="K47" i="3"/>
  <c r="K48" i="3" s="1"/>
  <c r="J47" i="3"/>
  <c r="I47" i="3"/>
  <c r="I48" i="3" s="1"/>
  <c r="H47" i="3"/>
  <c r="H48" i="3" s="1"/>
  <c r="G47" i="3"/>
  <c r="G48" i="3" s="1"/>
  <c r="F47" i="3"/>
  <c r="F48" i="3" s="1"/>
  <c r="E10" i="2" s="1"/>
  <c r="B2" i="3"/>
  <c r="B1" i="3"/>
  <c r="D26" i="2"/>
  <c r="C26" i="2"/>
  <c r="E16" i="2" l="1"/>
  <c r="F16" i="2" s="1"/>
  <c r="G16" i="2" s="1"/>
  <c r="E13" i="2"/>
  <c r="F13" i="2" s="1"/>
  <c r="G13" i="2" s="1"/>
  <c r="F22" i="2"/>
  <c r="G22" i="2" s="1"/>
  <c r="E21" i="2"/>
  <c r="J48" i="3"/>
  <c r="E14" i="2" s="1"/>
  <c r="F14" i="2" s="1"/>
  <c r="G14" i="2" s="1"/>
  <c r="F19" i="2"/>
  <c r="G19" i="2" s="1"/>
  <c r="E18" i="2"/>
  <c r="F23" i="2"/>
  <c r="G23" i="2" s="1"/>
  <c r="E22" i="2"/>
  <c r="F18" i="2"/>
  <c r="G18" i="2" s="1"/>
  <c r="E17" i="2"/>
  <c r="E11" i="2"/>
  <c r="F11" i="2" s="1"/>
  <c r="G11" i="2" s="1"/>
  <c r="E19" i="2"/>
  <c r="E12" i="2"/>
  <c r="F12" i="2" s="1"/>
  <c r="G12" i="2" s="1"/>
  <c r="F21" i="2"/>
  <c r="G21" i="2" s="1"/>
  <c r="E20" i="2"/>
  <c r="F20" i="2" s="1"/>
  <c r="G20" i="2" s="1"/>
  <c r="C11" i="28"/>
  <c r="D9" i="30"/>
  <c r="C11" i="31"/>
  <c r="L42" i="4"/>
  <c r="L51" i="4"/>
  <c r="C20" i="28"/>
  <c r="F80" i="4"/>
  <c r="C17" i="31"/>
  <c r="H17" i="31" s="1"/>
  <c r="D15" i="30"/>
  <c r="C21" i="28"/>
  <c r="C84" i="4"/>
  <c r="E84" i="4" s="1"/>
  <c r="D14" i="14"/>
  <c r="F14" i="14" s="1"/>
  <c r="H14" i="12"/>
  <c r="G14" i="12"/>
  <c r="F83" i="4"/>
  <c r="C20" i="31"/>
  <c r="D18" i="30"/>
  <c r="F86" i="4"/>
  <c r="D21" i="30"/>
  <c r="C23" i="31"/>
  <c r="D12" i="14"/>
  <c r="F12" i="14" s="1"/>
  <c r="H12" i="12"/>
  <c r="G12" i="12"/>
  <c r="D25" i="14"/>
  <c r="F25" i="14" s="1"/>
  <c r="H25" i="12"/>
  <c r="G25" i="12"/>
  <c r="D22" i="14"/>
  <c r="F22" i="14" s="1"/>
  <c r="H22" i="12"/>
  <c r="G22" i="12"/>
  <c r="D11" i="14"/>
  <c r="F11" i="14" s="1"/>
  <c r="H11" i="12"/>
  <c r="G11" i="12"/>
  <c r="D13" i="14"/>
  <c r="F13" i="14" s="1"/>
  <c r="H13" i="12"/>
  <c r="G13" i="12"/>
  <c r="D21" i="14"/>
  <c r="F21" i="14" s="1"/>
  <c r="H21" i="12"/>
  <c r="G21" i="12"/>
  <c r="F87" i="4"/>
  <c r="C24" i="31"/>
  <c r="D22" i="30"/>
  <c r="D20" i="14"/>
  <c r="F20" i="14" s="1"/>
  <c r="H20" i="12"/>
  <c r="G20" i="12"/>
  <c r="F77" i="4"/>
  <c r="D12" i="30"/>
  <c r="C14" i="31"/>
  <c r="D18" i="14"/>
  <c r="F18" i="14" s="1"/>
  <c r="H18" i="12"/>
  <c r="G18" i="12"/>
  <c r="D23" i="14"/>
  <c r="F23" i="14" s="1"/>
  <c r="H23" i="12"/>
  <c r="G23" i="12"/>
  <c r="C25" i="28"/>
  <c r="C88" i="4"/>
  <c r="E88" i="4" s="1"/>
  <c r="C19" i="28"/>
  <c r="C82" i="4"/>
  <c r="E82" i="4" s="1"/>
  <c r="F78" i="4"/>
  <c r="D13" i="30"/>
  <c r="C15" i="31"/>
  <c r="F76" i="4"/>
  <c r="D11" i="30"/>
  <c r="C13" i="31"/>
  <c r="D24" i="14"/>
  <c r="F24" i="14" s="1"/>
  <c r="H24" i="12"/>
  <c r="G24" i="12"/>
  <c r="F79" i="4"/>
  <c r="C16" i="31"/>
  <c r="D14" i="30"/>
  <c r="L56" i="4"/>
  <c r="D19" i="14"/>
  <c r="F19" i="14" s="1"/>
  <c r="H19" i="12"/>
  <c r="G19" i="12"/>
  <c r="C17" i="26"/>
  <c r="H17" i="26" s="1"/>
  <c r="H17" i="24"/>
  <c r="D16" i="14"/>
  <c r="F16" i="14" s="1"/>
  <c r="H16" i="12"/>
  <c r="G16" i="12"/>
  <c r="D15" i="14"/>
  <c r="F15" i="14" s="1"/>
  <c r="H15" i="12"/>
  <c r="G15" i="12"/>
  <c r="L52" i="4"/>
  <c r="F10" i="10"/>
  <c r="H10" i="10" s="1"/>
  <c r="D26" i="10"/>
  <c r="C26" i="22"/>
  <c r="F41" i="4"/>
  <c r="F10" i="2"/>
  <c r="C26" i="26" l="1"/>
  <c r="D21" i="16"/>
  <c r="F21" i="16" s="1"/>
  <c r="H21" i="14"/>
  <c r="G21" i="14"/>
  <c r="D22" i="16"/>
  <c r="F22" i="16" s="1"/>
  <c r="H22" i="14"/>
  <c r="G22" i="14"/>
  <c r="D14" i="16"/>
  <c r="F14" i="16" s="1"/>
  <c r="H14" i="14"/>
  <c r="G14" i="14"/>
  <c r="D19" i="16"/>
  <c r="F19" i="16" s="1"/>
  <c r="H19" i="14"/>
  <c r="G19" i="14"/>
  <c r="D13" i="16"/>
  <c r="F13" i="16" s="1"/>
  <c r="H13" i="14"/>
  <c r="G13" i="14"/>
  <c r="D24" i="16"/>
  <c r="F24" i="16" s="1"/>
  <c r="H24" i="14"/>
  <c r="G24" i="14"/>
  <c r="D23" i="16"/>
  <c r="F23" i="16" s="1"/>
  <c r="H23" i="14"/>
  <c r="G23" i="14"/>
  <c r="D16" i="16"/>
  <c r="F16" i="16" s="1"/>
  <c r="H16" i="14"/>
  <c r="G16" i="14"/>
  <c r="D20" i="16"/>
  <c r="F20" i="16" s="1"/>
  <c r="H20" i="14"/>
  <c r="G20" i="14"/>
  <c r="D25" i="16"/>
  <c r="F25" i="16" s="1"/>
  <c r="H25" i="14"/>
  <c r="G25" i="14"/>
  <c r="F84" i="4"/>
  <c r="D19" i="30"/>
  <c r="C21" i="31"/>
  <c r="D15" i="16"/>
  <c r="F15" i="16" s="1"/>
  <c r="H15" i="14"/>
  <c r="G15" i="14"/>
  <c r="F82" i="4"/>
  <c r="C19" i="31"/>
  <c r="D17" i="30"/>
  <c r="D18" i="16"/>
  <c r="F18" i="16" s="1"/>
  <c r="H18" i="14"/>
  <c r="G18" i="14"/>
  <c r="F88" i="4"/>
  <c r="C25" i="31"/>
  <c r="D23" i="30"/>
  <c r="D11" i="16"/>
  <c r="F11" i="16" s="1"/>
  <c r="H11" i="14"/>
  <c r="G11" i="14"/>
  <c r="D12" i="16"/>
  <c r="F12" i="16" s="1"/>
  <c r="H12" i="14"/>
  <c r="G12" i="14"/>
  <c r="D10" i="12"/>
  <c r="F26" i="10"/>
  <c r="H26" i="10" s="1"/>
  <c r="G10" i="10"/>
  <c r="G26" i="10" s="1"/>
  <c r="K41" i="4"/>
  <c r="C73" i="4" s="1"/>
  <c r="I57" i="4"/>
  <c r="K57" i="4" s="1"/>
  <c r="G10" i="2"/>
  <c r="E15" i="2"/>
  <c r="E26" i="2" s="1"/>
  <c r="D24" i="18" l="1"/>
  <c r="F24" i="18" s="1"/>
  <c r="H24" i="16"/>
  <c r="G24" i="16"/>
  <c r="D15" i="18"/>
  <c r="F15" i="18" s="1"/>
  <c r="H15" i="16"/>
  <c r="G15" i="16"/>
  <c r="D25" i="18"/>
  <c r="F25" i="18" s="1"/>
  <c r="H25" i="16"/>
  <c r="G25" i="16"/>
  <c r="D14" i="18"/>
  <c r="F14" i="18" s="1"/>
  <c r="H14" i="16"/>
  <c r="G14" i="16"/>
  <c r="E73" i="4"/>
  <c r="C89" i="4"/>
  <c r="E89" i="4" s="1"/>
  <c r="D16" i="18"/>
  <c r="F16" i="18" s="1"/>
  <c r="H16" i="16"/>
  <c r="G16" i="16"/>
  <c r="D11" i="18"/>
  <c r="F11" i="18" s="1"/>
  <c r="H11" i="16"/>
  <c r="G11" i="16"/>
  <c r="D18" i="18"/>
  <c r="F18" i="18" s="1"/>
  <c r="H18" i="16"/>
  <c r="G18" i="16"/>
  <c r="D13" i="18"/>
  <c r="F13" i="18" s="1"/>
  <c r="H13" i="16"/>
  <c r="G13" i="16"/>
  <c r="D22" i="18"/>
  <c r="F22" i="18" s="1"/>
  <c r="H22" i="16"/>
  <c r="G22" i="16"/>
  <c r="D12" i="18"/>
  <c r="F12" i="18" s="1"/>
  <c r="H12" i="16"/>
  <c r="G12" i="16"/>
  <c r="D23" i="18"/>
  <c r="F23" i="18" s="1"/>
  <c r="H23" i="16"/>
  <c r="G23" i="16"/>
  <c r="D20" i="18"/>
  <c r="F20" i="18" s="1"/>
  <c r="H20" i="16"/>
  <c r="G20" i="16"/>
  <c r="D19" i="18"/>
  <c r="F19" i="18" s="1"/>
  <c r="H19" i="16"/>
  <c r="G19" i="16"/>
  <c r="D21" i="18"/>
  <c r="F21" i="18" s="1"/>
  <c r="H21" i="16"/>
  <c r="G21" i="16"/>
  <c r="C10" i="28"/>
  <c r="D26" i="12"/>
  <c r="F10" i="12"/>
  <c r="H10" i="12" s="1"/>
  <c r="L41" i="4"/>
  <c r="F15" i="2"/>
  <c r="D25" i="20" l="1"/>
  <c r="F25" i="20" s="1"/>
  <c r="H25" i="18"/>
  <c r="G25" i="18"/>
  <c r="D16" i="20"/>
  <c r="F16" i="20" s="1"/>
  <c r="H16" i="18"/>
  <c r="G16" i="18"/>
  <c r="D21" i="20"/>
  <c r="F21" i="20" s="1"/>
  <c r="H21" i="18"/>
  <c r="G21" i="18"/>
  <c r="D22" i="20"/>
  <c r="F22" i="20" s="1"/>
  <c r="H22" i="18"/>
  <c r="G22" i="18"/>
  <c r="F73" i="4"/>
  <c r="C10" i="31"/>
  <c r="D8" i="30"/>
  <c r="D20" i="20"/>
  <c r="F20" i="20" s="1"/>
  <c r="H20" i="18"/>
  <c r="G20" i="18"/>
  <c r="D23" i="20"/>
  <c r="F23" i="20" s="1"/>
  <c r="H23" i="18"/>
  <c r="G23" i="18"/>
  <c r="D11" i="20"/>
  <c r="F11" i="20" s="1"/>
  <c r="H11" i="18"/>
  <c r="G11" i="18"/>
  <c r="D15" i="20"/>
  <c r="F15" i="20" s="1"/>
  <c r="H15" i="18"/>
  <c r="G15" i="18"/>
  <c r="D19" i="20"/>
  <c r="F19" i="20" s="1"/>
  <c r="H19" i="18"/>
  <c r="G19" i="18"/>
  <c r="D13" i="20"/>
  <c r="F13" i="20" s="1"/>
  <c r="H13" i="18"/>
  <c r="G13" i="18"/>
  <c r="D14" i="20"/>
  <c r="F14" i="20" s="1"/>
  <c r="H14" i="18"/>
  <c r="G14" i="18"/>
  <c r="D12" i="20"/>
  <c r="F12" i="20" s="1"/>
  <c r="H12" i="18"/>
  <c r="G12" i="18"/>
  <c r="D18" i="20"/>
  <c r="F18" i="20" s="1"/>
  <c r="H18" i="18"/>
  <c r="G18" i="18"/>
  <c r="D24" i="20"/>
  <c r="F24" i="20" s="1"/>
  <c r="H24" i="18"/>
  <c r="G24" i="18"/>
  <c r="F26" i="12"/>
  <c r="H26" i="12" s="1"/>
  <c r="D10" i="14"/>
  <c r="G10" i="12"/>
  <c r="G26" i="12" s="1"/>
  <c r="C26" i="28"/>
  <c r="F26" i="2"/>
  <c r="G15" i="2"/>
  <c r="G26" i="2" s="1"/>
  <c r="E25" i="30" l="1"/>
  <c r="J25" i="30"/>
  <c r="Q25" i="30"/>
  <c r="M25" i="30"/>
  <c r="L25" i="30"/>
  <c r="K25" i="30"/>
  <c r="I25" i="30"/>
  <c r="P25" i="30"/>
  <c r="H25" i="30"/>
  <c r="O25" i="30"/>
  <c r="G25" i="30"/>
  <c r="N25" i="30"/>
  <c r="D14" i="22"/>
  <c r="F14" i="22" s="1"/>
  <c r="H14" i="20"/>
  <c r="G14" i="20"/>
  <c r="D18" i="22"/>
  <c r="F18" i="22" s="1"/>
  <c r="H18" i="20"/>
  <c r="G18" i="20"/>
  <c r="D20" i="22"/>
  <c r="F20" i="22" s="1"/>
  <c r="H20" i="20"/>
  <c r="G20" i="20"/>
  <c r="D21" i="22"/>
  <c r="F21" i="22" s="1"/>
  <c r="H21" i="20"/>
  <c r="G21" i="20"/>
  <c r="D11" i="22"/>
  <c r="F11" i="22" s="1"/>
  <c r="H11" i="20"/>
  <c r="G11" i="20"/>
  <c r="C26" i="31"/>
  <c r="D13" i="22"/>
  <c r="F13" i="22" s="1"/>
  <c r="H13" i="20"/>
  <c r="G13" i="20"/>
  <c r="D12" i="22"/>
  <c r="F12" i="22" s="1"/>
  <c r="H12" i="20"/>
  <c r="G12" i="20"/>
  <c r="F25" i="30"/>
  <c r="D19" i="22"/>
  <c r="F19" i="22" s="1"/>
  <c r="H19" i="20"/>
  <c r="G19" i="20"/>
  <c r="D16" i="22"/>
  <c r="F16" i="22" s="1"/>
  <c r="H16" i="20"/>
  <c r="G16" i="20"/>
  <c r="D24" i="22"/>
  <c r="F24" i="22" s="1"/>
  <c r="H24" i="20"/>
  <c r="G24" i="20"/>
  <c r="D23" i="22"/>
  <c r="F23" i="22" s="1"/>
  <c r="H23" i="20"/>
  <c r="G23" i="20"/>
  <c r="D22" i="22"/>
  <c r="F22" i="22" s="1"/>
  <c r="H22" i="20"/>
  <c r="G22" i="20"/>
  <c r="D15" i="22"/>
  <c r="F15" i="22" s="1"/>
  <c r="H15" i="20"/>
  <c r="G15" i="20"/>
  <c r="D25" i="22"/>
  <c r="F25" i="22" s="1"/>
  <c r="H25" i="20"/>
  <c r="G25" i="20"/>
  <c r="D26" i="14"/>
  <c r="F10" i="14"/>
  <c r="H10" i="14" s="1"/>
  <c r="D25" i="24" l="1"/>
  <c r="F25" i="24" s="1"/>
  <c r="H25" i="22"/>
  <c r="G25" i="22"/>
  <c r="D20" i="24"/>
  <c r="F20" i="24" s="1"/>
  <c r="H20" i="22"/>
  <c r="G20" i="22"/>
  <c r="D23" i="24"/>
  <c r="F23" i="24" s="1"/>
  <c r="H23" i="22"/>
  <c r="G23" i="22"/>
  <c r="D19" i="24"/>
  <c r="F19" i="24" s="1"/>
  <c r="H19" i="22"/>
  <c r="G19" i="22"/>
  <c r="D12" i="24"/>
  <c r="F12" i="24" s="1"/>
  <c r="H12" i="22"/>
  <c r="G12" i="22"/>
  <c r="D11" i="24"/>
  <c r="F11" i="24" s="1"/>
  <c r="H11" i="22"/>
  <c r="G11" i="22"/>
  <c r="D15" i="24"/>
  <c r="F15" i="24" s="1"/>
  <c r="H15" i="22"/>
  <c r="G15" i="22"/>
  <c r="D18" i="24"/>
  <c r="F18" i="24" s="1"/>
  <c r="H18" i="22"/>
  <c r="G18" i="22"/>
  <c r="D24" i="24"/>
  <c r="F24" i="24" s="1"/>
  <c r="H24" i="22"/>
  <c r="G24" i="22"/>
  <c r="D13" i="24"/>
  <c r="F13" i="24" s="1"/>
  <c r="H13" i="22"/>
  <c r="G13" i="22"/>
  <c r="D21" i="24"/>
  <c r="F21" i="24" s="1"/>
  <c r="H21" i="22"/>
  <c r="G21" i="22"/>
  <c r="D16" i="24"/>
  <c r="F16" i="24" s="1"/>
  <c r="H16" i="22"/>
  <c r="G16" i="22"/>
  <c r="D22" i="24"/>
  <c r="F22" i="24" s="1"/>
  <c r="H22" i="22"/>
  <c r="G22" i="22"/>
  <c r="D14" i="24"/>
  <c r="F14" i="24" s="1"/>
  <c r="H14" i="22"/>
  <c r="G14" i="22"/>
  <c r="D10" i="16"/>
  <c r="F26" i="14"/>
  <c r="H26" i="14" s="1"/>
  <c r="G10" i="14"/>
  <c r="G26" i="14" s="1"/>
  <c r="D23" i="26" l="1"/>
  <c r="F23" i="26" s="1"/>
  <c r="H23" i="24"/>
  <c r="G23" i="24"/>
  <c r="D11" i="26"/>
  <c r="F11" i="26" s="1"/>
  <c r="H11" i="24"/>
  <c r="G11" i="24"/>
  <c r="D21" i="26"/>
  <c r="F21" i="26" s="1"/>
  <c r="H21" i="24"/>
  <c r="G21" i="24"/>
  <c r="D18" i="26"/>
  <c r="F18" i="26" s="1"/>
  <c r="H18" i="24"/>
  <c r="G18" i="24"/>
  <c r="D12" i="26"/>
  <c r="F12" i="26" s="1"/>
  <c r="H12" i="24"/>
  <c r="G12" i="24"/>
  <c r="D22" i="26"/>
  <c r="F22" i="26" s="1"/>
  <c r="H22" i="24"/>
  <c r="G22" i="24"/>
  <c r="D13" i="26"/>
  <c r="F13" i="26" s="1"/>
  <c r="H13" i="24"/>
  <c r="G13" i="24"/>
  <c r="D20" i="26"/>
  <c r="F20" i="26" s="1"/>
  <c r="H20" i="24"/>
  <c r="G20" i="24"/>
  <c r="D14" i="26"/>
  <c r="F14" i="26" s="1"/>
  <c r="H14" i="24"/>
  <c r="G14" i="24"/>
  <c r="D15" i="26"/>
  <c r="F15" i="26" s="1"/>
  <c r="H15" i="24"/>
  <c r="G15" i="24"/>
  <c r="D16" i="26"/>
  <c r="F16" i="26" s="1"/>
  <c r="H16" i="24"/>
  <c r="G16" i="24"/>
  <c r="D19" i="26"/>
  <c r="F19" i="26" s="1"/>
  <c r="H19" i="24"/>
  <c r="G19" i="24"/>
  <c r="D24" i="26"/>
  <c r="F24" i="26" s="1"/>
  <c r="H24" i="24"/>
  <c r="G24" i="24"/>
  <c r="D25" i="26"/>
  <c r="F25" i="26" s="1"/>
  <c r="H25" i="24"/>
  <c r="G25" i="24"/>
  <c r="F10" i="16"/>
  <c r="H10" i="16" s="1"/>
  <c r="D26" i="16"/>
  <c r="D25" i="28" l="1"/>
  <c r="F25" i="28" s="1"/>
  <c r="H25" i="26"/>
  <c r="G25" i="26"/>
  <c r="D21" i="28"/>
  <c r="F21" i="28" s="1"/>
  <c r="H21" i="26"/>
  <c r="G21" i="26"/>
  <c r="D20" i="28"/>
  <c r="F20" i="28" s="1"/>
  <c r="H20" i="26"/>
  <c r="G20" i="26"/>
  <c r="D24" i="28"/>
  <c r="F24" i="28" s="1"/>
  <c r="H24" i="26"/>
  <c r="G24" i="26"/>
  <c r="D12" i="28"/>
  <c r="F12" i="28" s="1"/>
  <c r="H12" i="26"/>
  <c r="G12" i="26"/>
  <c r="D16" i="28"/>
  <c r="F16" i="28" s="1"/>
  <c r="H16" i="26"/>
  <c r="G16" i="26"/>
  <c r="D15" i="28"/>
  <c r="F15" i="28" s="1"/>
  <c r="H15" i="26"/>
  <c r="G15" i="26"/>
  <c r="D11" i="28"/>
  <c r="F11" i="28" s="1"/>
  <c r="H11" i="26"/>
  <c r="G11" i="26"/>
  <c r="D13" i="28"/>
  <c r="F13" i="28" s="1"/>
  <c r="H13" i="26"/>
  <c r="G13" i="26"/>
  <c r="D19" i="28"/>
  <c r="F19" i="28" s="1"/>
  <c r="H19" i="26"/>
  <c r="G19" i="26"/>
  <c r="D18" i="28"/>
  <c r="F18" i="28" s="1"/>
  <c r="H18" i="26"/>
  <c r="G18" i="26"/>
  <c r="D22" i="28"/>
  <c r="F22" i="28" s="1"/>
  <c r="H22" i="26"/>
  <c r="G22" i="26"/>
  <c r="D14" i="28"/>
  <c r="F14" i="28" s="1"/>
  <c r="H14" i="26"/>
  <c r="G14" i="26"/>
  <c r="D23" i="28"/>
  <c r="F23" i="28" s="1"/>
  <c r="H23" i="26"/>
  <c r="G23" i="26"/>
  <c r="F26" i="16"/>
  <c r="H26" i="16" s="1"/>
  <c r="D10" i="18"/>
  <c r="G10" i="16"/>
  <c r="G26" i="16" s="1"/>
  <c r="C49" i="7" l="1"/>
  <c r="D23" i="31"/>
  <c r="F23" i="31" s="1"/>
  <c r="H23" i="28"/>
  <c r="G23" i="28"/>
  <c r="C42" i="7"/>
  <c r="D16" i="31"/>
  <c r="F16" i="31" s="1"/>
  <c r="H16" i="28"/>
  <c r="G16" i="28"/>
  <c r="C37" i="7"/>
  <c r="D11" i="31"/>
  <c r="F11" i="31" s="1"/>
  <c r="H11" i="28"/>
  <c r="G11" i="28"/>
  <c r="C40" i="7"/>
  <c r="D14" i="31"/>
  <c r="F14" i="31" s="1"/>
  <c r="H14" i="28"/>
  <c r="G14" i="28"/>
  <c r="C38" i="7"/>
  <c r="D12" i="31"/>
  <c r="F12" i="31" s="1"/>
  <c r="H12" i="28"/>
  <c r="G12" i="28"/>
  <c r="C46" i="7"/>
  <c r="D20" i="31"/>
  <c r="F20" i="31" s="1"/>
  <c r="H20" i="28"/>
  <c r="G20" i="28"/>
  <c r="C45" i="7"/>
  <c r="D19" i="31"/>
  <c r="F19" i="31" s="1"/>
  <c r="H19" i="28"/>
  <c r="G19" i="28"/>
  <c r="C47" i="7"/>
  <c r="D21" i="31"/>
  <c r="F21" i="31" s="1"/>
  <c r="H21" i="28"/>
  <c r="G21" i="28"/>
  <c r="C41" i="7"/>
  <c r="D15" i="31"/>
  <c r="F15" i="31" s="1"/>
  <c r="H15" i="28"/>
  <c r="G15" i="28"/>
  <c r="C44" i="7"/>
  <c r="D18" i="31"/>
  <c r="F18" i="31" s="1"/>
  <c r="H18" i="28"/>
  <c r="G18" i="28"/>
  <c r="C48" i="7"/>
  <c r="D22" i="31"/>
  <c r="F22" i="31" s="1"/>
  <c r="H22" i="28"/>
  <c r="G22" i="28"/>
  <c r="C50" i="7"/>
  <c r="D24" i="31"/>
  <c r="F24" i="31" s="1"/>
  <c r="H24" i="28"/>
  <c r="G24" i="28"/>
  <c r="C39" i="7"/>
  <c r="D13" i="31"/>
  <c r="F13" i="31" s="1"/>
  <c r="H13" i="28"/>
  <c r="G13" i="28"/>
  <c r="C51" i="7"/>
  <c r="D25" i="31"/>
  <c r="F25" i="31" s="1"/>
  <c r="H25" i="28"/>
  <c r="G25" i="28"/>
  <c r="D26" i="18"/>
  <c r="F10" i="18"/>
  <c r="H10" i="18" s="1"/>
  <c r="H25" i="31" l="1"/>
  <c r="G25" i="31"/>
  <c r="H21" i="31"/>
  <c r="G21" i="31"/>
  <c r="H14" i="31"/>
  <c r="G14" i="31"/>
  <c r="H16" i="31"/>
  <c r="G16" i="31"/>
  <c r="H20" i="31"/>
  <c r="G20" i="31"/>
  <c r="H18" i="31"/>
  <c r="G18" i="31"/>
  <c r="H13" i="31"/>
  <c r="G13" i="31"/>
  <c r="H15" i="31"/>
  <c r="G15" i="31"/>
  <c r="H19" i="31"/>
  <c r="G19" i="31"/>
  <c r="H12" i="31"/>
  <c r="G12" i="31"/>
  <c r="H11" i="31"/>
  <c r="G11" i="31"/>
  <c r="H23" i="31"/>
  <c r="G23" i="31"/>
  <c r="H24" i="31"/>
  <c r="G24" i="31"/>
  <c r="H22" i="31"/>
  <c r="G22" i="31"/>
  <c r="F26" i="18"/>
  <c r="H26" i="18" s="1"/>
  <c r="D10" i="20"/>
  <c r="G10" i="18"/>
  <c r="G26" i="18" s="1"/>
  <c r="F10" i="20" l="1"/>
  <c r="H10" i="20" s="1"/>
  <c r="D26" i="20"/>
  <c r="F26" i="20" l="1"/>
  <c r="H26" i="20" s="1"/>
  <c r="D10" i="22"/>
  <c r="G10" i="20"/>
  <c r="G26" i="20" s="1"/>
  <c r="D26" i="22" l="1"/>
  <c r="F10" i="22"/>
  <c r="H10" i="22" s="1"/>
  <c r="D10" i="24" l="1"/>
  <c r="F26" i="22"/>
  <c r="H26" i="22" s="1"/>
  <c r="G10" i="22"/>
  <c r="G26" i="22" s="1"/>
  <c r="D26" i="24" l="1"/>
  <c r="F10" i="24"/>
  <c r="H10" i="24" s="1"/>
  <c r="D10" i="26" l="1"/>
  <c r="F26" i="24"/>
  <c r="H26" i="24" s="1"/>
  <c r="G10" i="24"/>
  <c r="G26" i="24" s="1"/>
  <c r="D26" i="26" l="1"/>
  <c r="F10" i="26"/>
  <c r="H10" i="26" s="1"/>
  <c r="D10" i="28" l="1"/>
  <c r="F26" i="26"/>
  <c r="H26" i="26" s="1"/>
  <c r="G10" i="26"/>
  <c r="G26" i="26" s="1"/>
  <c r="F10" i="28" l="1"/>
  <c r="D26" i="28"/>
  <c r="D10" i="31" l="1"/>
  <c r="H10" i="28"/>
  <c r="F26" i="28"/>
  <c r="H26" i="28" s="1"/>
  <c r="C36" i="7"/>
  <c r="G10" i="28"/>
  <c r="G26" i="28" s="1"/>
  <c r="F10" i="31" l="1"/>
  <c r="D26" i="31"/>
  <c r="H10" i="31" l="1"/>
  <c r="G10" i="31"/>
  <c r="G26" i="31" s="1"/>
  <c r="F26" i="31"/>
  <c r="H2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Kirstin Jones</author>
  </authors>
  <commentList>
    <comment ref="F3" authorId="0" shapeId="0" xr:uid="{09ECB91D-A4B5-448E-ADF1-AC5C9F2F7D41}">
      <text>
        <r>
          <rPr>
            <b/>
            <sz val="9"/>
            <color indexed="81"/>
            <rFont val="Tahoma"/>
            <family val="2"/>
          </rPr>
          <t>Kirstin Jones:</t>
        </r>
        <r>
          <rPr>
            <sz val="9"/>
            <color indexed="81"/>
            <rFont val="Tahoma"/>
            <family val="2"/>
          </rPr>
          <t xml:space="preserve">
If your agency utilizes a de minimis rate or an indirect cost rate, add it here and it will flow through the workbook.</t>
        </r>
      </text>
    </comment>
    <comment ref="C8" authorId="0" shapeId="0" xr:uid="{7E681E39-9968-4948-A2BF-B767C4E79CD5}">
      <text>
        <r>
          <rPr>
            <b/>
            <sz val="9"/>
            <color indexed="81"/>
            <rFont val="Tahoma"/>
            <family val="2"/>
          </rPr>
          <t>Kirstin Jones:</t>
        </r>
        <r>
          <rPr>
            <sz val="9"/>
            <color indexed="81"/>
            <rFont val="Tahoma"/>
            <family val="2"/>
          </rPr>
          <t xml:space="preserve">
Input your budget here.</t>
        </r>
      </text>
    </comment>
  </commentList>
</comments>
</file>

<file path=xl/sharedStrings.xml><?xml version="1.0" encoding="utf-8"?>
<sst xmlns="http://schemas.openxmlformats.org/spreadsheetml/2006/main" count="1727" uniqueCount="149">
  <si>
    <t>Community Shelter Board</t>
  </si>
  <si>
    <t>General Invoice Form</t>
  </si>
  <si>
    <t>Agency:</t>
  </si>
  <si>
    <t>Current Period:</t>
  </si>
  <si>
    <t>Actual Disbursements</t>
  </si>
  <si>
    <t>Cost Category</t>
  </si>
  <si>
    <t>Current Budget</t>
  </si>
  <si>
    <t>Through Prior Month</t>
  </si>
  <si>
    <t>Current Month</t>
  </si>
  <si>
    <t>Total to Date</t>
  </si>
  <si>
    <t>Balance Left on Contract</t>
  </si>
  <si>
    <t>Salaries &amp; Wages</t>
  </si>
  <si>
    <t>Fringe Benefits</t>
  </si>
  <si>
    <t>Professional Services</t>
  </si>
  <si>
    <t>Staff Training</t>
  </si>
  <si>
    <t>Space Costs/Maintenance</t>
  </si>
  <si>
    <t>Client Food (shelters and as allowable)</t>
  </si>
  <si>
    <t>Administrative Costs (as allowable)</t>
  </si>
  <si>
    <t>HMIS Costs (as allowable)</t>
  </si>
  <si>
    <t>Total</t>
  </si>
  <si>
    <t>Program:</t>
  </si>
  <si>
    <t xml:space="preserve">Certified Correct By: </t>
  </si>
  <si>
    <t>Prepared By:</t>
  </si>
  <si>
    <t xml:space="preserve">Date: </t>
  </si>
  <si>
    <t xml:space="preserve">Current Period: </t>
  </si>
  <si>
    <t>Date</t>
  </si>
  <si>
    <t>Check #</t>
  </si>
  <si>
    <t>Payee</t>
  </si>
  <si>
    <t>Description</t>
  </si>
  <si>
    <t>ICR/De Minimis Cost (Y/N)</t>
  </si>
  <si>
    <t>Y</t>
  </si>
  <si>
    <t>N</t>
  </si>
  <si>
    <t>ICR/De Minimis Rate</t>
  </si>
  <si>
    <t>Sub-total</t>
  </si>
  <si>
    <t>Invoice Submission Guideline</t>
  </si>
  <si>
    <t>for CSB Invoice Forms</t>
  </si>
  <si>
    <t>Items to Maintain On-Site at Agency:</t>
  </si>
  <si>
    <t>o        Invoice form</t>
  </si>
  <si>
    <t>o        Cash disbursements journal</t>
  </si>
  <si>
    <t>o        Copy of cancelled check for payment of expenses and bank statements</t>
  </si>
  <si>
    <t>Staff Travel</t>
  </si>
  <si>
    <t>Equipment</t>
  </si>
  <si>
    <t>Supplies (Consumable/Non-Consumable)</t>
  </si>
  <si>
    <t>Moving Costs (Furniture Bank appointments/deliveries, appliances, moving trucks, unit turnover costs)</t>
  </si>
  <si>
    <t>Rental Assistance, Security Deposits, &amp; Utilities (if initial financial request was DCA approved)</t>
  </si>
  <si>
    <t>Rental &amp; Utility Arrears</t>
  </si>
  <si>
    <t>Client Transportation (bus passes, leased vehicles for client transport)</t>
  </si>
  <si>
    <t>Budget Reallocation Request Form</t>
  </si>
  <si>
    <t xml:space="preserve">Agency:  </t>
  </si>
  <si>
    <t xml:space="preserve">Program: </t>
  </si>
  <si>
    <t>Approved By:</t>
  </si>
  <si>
    <t>Revision as of:</t>
  </si>
  <si>
    <t>September</t>
  </si>
  <si>
    <t>Amended Budget</t>
  </si>
  <si>
    <t>Percent Shifted</t>
  </si>
  <si>
    <t>Totals</t>
  </si>
  <si>
    <t>Why are you requesting this change? (This field required for shifts to or from a line of 20% or more.)</t>
  </si>
  <si>
    <t>December</t>
  </si>
  <si>
    <t>March</t>
  </si>
  <si>
    <t>June</t>
  </si>
  <si>
    <t>Budget Amendment</t>
  </si>
  <si>
    <t xml:space="preserve"> Financial Report</t>
  </si>
  <si>
    <t xml:space="preserve">Agency Name  </t>
  </si>
  <si>
    <t xml:space="preserve">Contract Number  </t>
  </si>
  <si>
    <t xml:space="preserve">Program Name  </t>
  </si>
  <si>
    <t xml:space="preserve">Date Submitted  </t>
  </si>
  <si>
    <t xml:space="preserve">Grant Period  </t>
  </si>
  <si>
    <t>REVENUES</t>
  </si>
  <si>
    <t>Program Budget (pre-filled, number is from most recent contract)</t>
  </si>
  <si>
    <t>Actual Revenues from CSB (pre-filled, number is from final invoice)</t>
  </si>
  <si>
    <t>Actual Revenues from Other Sources</t>
  </si>
  <si>
    <t>Total Program Actual</t>
  </si>
  <si>
    <t xml:space="preserve">Program Variance (%) </t>
  </si>
  <si>
    <t>City of Columbus</t>
  </si>
  <si>
    <t>CMHA Section 8/PBV/HCV</t>
  </si>
  <si>
    <t>Franklin County</t>
  </si>
  <si>
    <t>Medicare and Medicaid</t>
  </si>
  <si>
    <t>Tenant Rent/Fees</t>
  </si>
  <si>
    <t>United Way of Central Ohio</t>
  </si>
  <si>
    <t>Other Government Grants</t>
  </si>
  <si>
    <t>Private Contributions/Grants</t>
  </si>
  <si>
    <t>Interest Income</t>
  </si>
  <si>
    <t>Laundry/Vending</t>
  </si>
  <si>
    <t>Other</t>
  </si>
  <si>
    <t>HUD CoC</t>
  </si>
  <si>
    <t>City HOME</t>
  </si>
  <si>
    <t>CSB</t>
  </si>
  <si>
    <t>TOTAL REVENUES</t>
  </si>
  <si>
    <t>EXPENDITURES</t>
  </si>
  <si>
    <t>Actual Expenditures from CSB Sources</t>
  </si>
  <si>
    <t>Actual Expenditures from Other Sources</t>
  </si>
  <si>
    <t>SUB-TOTAL EXPENDITURES</t>
  </si>
  <si>
    <t>Unallowable Expenses *</t>
  </si>
  <si>
    <t>TOTAL EXPENDITURES</t>
  </si>
  <si>
    <t>SURPLUS(DEFICIT)</t>
  </si>
  <si>
    <t>Program Budget (pre-filled, number is from 2024 Gateway submission)</t>
  </si>
  <si>
    <t>ADAMH</t>
  </si>
  <si>
    <t>State ODOD ESG and non-ESG and ODJFS TANF</t>
  </si>
  <si>
    <t>City/County ESG and CDBG</t>
  </si>
  <si>
    <t>City ARPA</t>
  </si>
  <si>
    <t>07/01/2024 - 06/30/2025</t>
  </si>
  <si>
    <t>Agency</t>
  </si>
  <si>
    <t>Program</t>
  </si>
  <si>
    <t>Contract Number</t>
  </si>
  <si>
    <t>Other Client Assistance (application fees, documentation, etc.)</t>
  </si>
  <si>
    <t>o        Verification of each expense (vendor invoices, timesheets, client files, etc.)</t>
  </si>
  <si>
    <t>Final Budget</t>
  </si>
  <si>
    <t>July</t>
  </si>
  <si>
    <t>August</t>
  </si>
  <si>
    <t>October</t>
  </si>
  <si>
    <t>November</t>
  </si>
  <si>
    <t>January</t>
  </si>
  <si>
    <t>February</t>
  </si>
  <si>
    <t>April</t>
  </si>
  <si>
    <t>May</t>
  </si>
  <si>
    <t>Total Spent</t>
  </si>
  <si>
    <t>Workbook Documents:</t>
  </si>
  <si>
    <t>For Submission:</t>
  </si>
  <si>
    <t xml:space="preserve">Indirect Cost Rate: </t>
  </si>
  <si>
    <t>Percent Spent</t>
  </si>
  <si>
    <t>Program Budget</t>
  </si>
  <si>
    <t>June 2</t>
  </si>
  <si>
    <t>July 2024</t>
  </si>
  <si>
    <t>Goal by Month</t>
  </si>
  <si>
    <t>August 2024</t>
  </si>
  <si>
    <t>September 2024</t>
  </si>
  <si>
    <t>October 2024</t>
  </si>
  <si>
    <t>November 2024</t>
  </si>
  <si>
    <t>December 2024</t>
  </si>
  <si>
    <t>January 2025</t>
  </si>
  <si>
    <t>March 2025</t>
  </si>
  <si>
    <t>April 2025</t>
  </si>
  <si>
    <t>May 2025</t>
  </si>
  <si>
    <t>June 2024</t>
  </si>
  <si>
    <t>June 2024 #2</t>
  </si>
  <si>
    <t>February 2024</t>
  </si>
  <si>
    <t>Agency Information, please enter your agency, program, budget, and indirect cost rate (if applicable).</t>
  </si>
  <si>
    <t>Set Up:</t>
  </si>
  <si>
    <t>CSB Approved:</t>
  </si>
  <si>
    <r>
      <t xml:space="preserve">Program Variance ($) </t>
    </r>
    <r>
      <rPr>
        <b/>
        <sz val="10"/>
        <color indexed="10"/>
        <rFont val="Aptos"/>
        <family val="2"/>
      </rPr>
      <t>Explain variances over $5,000 or 10%</t>
    </r>
  </si>
  <si>
    <r>
      <t xml:space="preserve">CSB Invoice Form, labeled </t>
    </r>
    <r>
      <rPr>
        <i/>
        <sz val="12"/>
        <rFont val="Aptos"/>
        <family val="2"/>
      </rPr>
      <t>Month</t>
    </r>
    <r>
      <rPr>
        <sz val="12"/>
        <rFont val="Aptos"/>
        <family val="2"/>
      </rPr>
      <t xml:space="preserve"> Inv</t>
    </r>
  </si>
  <si>
    <r>
      <t xml:space="preserve">Cash Disbursements Journal, labeled </t>
    </r>
    <r>
      <rPr>
        <i/>
        <sz val="12"/>
        <rFont val="Aptos"/>
        <family val="2"/>
      </rPr>
      <t>Month</t>
    </r>
    <r>
      <rPr>
        <sz val="12"/>
        <rFont val="Aptos"/>
        <family val="2"/>
      </rPr>
      <t xml:space="preserve"> DJ</t>
    </r>
  </si>
  <si>
    <r>
      <t xml:space="preserve">Amendments, to be used in September, December, March, and/or June for those invoices. This tab will populate the other </t>
    </r>
    <r>
      <rPr>
        <i/>
        <sz val="12"/>
        <rFont val="Aptos"/>
        <family val="2"/>
      </rPr>
      <t>purple</t>
    </r>
    <r>
      <rPr>
        <sz val="12"/>
        <rFont val="Aptos"/>
        <family val="2"/>
      </rPr>
      <t xml:space="preserve"> tabs with the new budget and flow through the workbook.</t>
    </r>
  </si>
  <si>
    <r>
      <t xml:space="preserve">Please submit the entire workbook each month. Once CSB approves we will lock the Invoice and Disbursement Journal. </t>
    </r>
    <r>
      <rPr>
        <b/>
        <sz val="12"/>
        <rFont val="Aptos"/>
        <family val="2"/>
      </rPr>
      <t>All Partner Agencies will need to do is enter expenses for the month in the appropriate Disbursement Journal and enter the prepared by, certified correct by, and date on the invoice.</t>
    </r>
  </si>
  <si>
    <r>
      <t>Payment Process</t>
    </r>
    <r>
      <rPr>
        <b/>
        <sz val="12"/>
        <rFont val="Aptos"/>
        <family val="2"/>
      </rPr>
      <t xml:space="preserve">: </t>
    </r>
    <r>
      <rPr>
        <sz val="12"/>
        <rFont val="Aptos"/>
        <family val="2"/>
      </rPr>
      <t>CSB will pay Grant Funds to the Provider on a reimbursement basis. The current budget on the Invoice Form should match the current contract budget, unless a budget amendment has been submitted and approved. The Provider shall submit timely and accurate invoices to CSB by the end of each month for the preceding month. Every effort will be made to reimburse the Provider within thirty (30) days of receipt of an invoice that is accurate and contains only reasonable, allowable, and allocable costs.</t>
    </r>
  </si>
  <si>
    <r>
      <t xml:space="preserve">ICR/De Minimis Instructions (if applicable): If your agency utilizes an ICR/De minimis rate, enter the amount on the Agency Information tab. Please note in column E in the DJ if a cost should have the ICR applied by entering a Y for </t>
    </r>
    <r>
      <rPr>
        <i/>
        <sz val="12"/>
        <rFont val="Aptos"/>
        <family val="2"/>
      </rPr>
      <t>yes</t>
    </r>
    <r>
      <rPr>
        <sz val="12"/>
        <rFont val="Aptos"/>
        <family val="2"/>
      </rPr>
      <t xml:space="preserve"> or an N for </t>
    </r>
    <r>
      <rPr>
        <i/>
        <sz val="12"/>
        <rFont val="Aptos"/>
        <family val="2"/>
      </rPr>
      <t>no</t>
    </r>
    <r>
      <rPr>
        <sz val="12"/>
        <rFont val="Aptos"/>
        <family val="2"/>
      </rPr>
      <t xml:space="preserve"> when the rate should not be applied to the cost.</t>
    </r>
  </si>
  <si>
    <r>
      <rPr>
        <b/>
        <sz val="11"/>
        <color rgb="FF0E2841"/>
        <rFont val="Aptos"/>
        <family val="2"/>
      </rPr>
      <t>Sec 200-415 Required Certification</t>
    </r>
    <r>
      <rPr>
        <sz val="11"/>
        <color rgb="FF0E2841"/>
        <rFont val="Aptos"/>
        <family val="2"/>
      </rPr>
      <t xml:space="preserve"> - I certify to the best of my knowledge and belief that all the information provided herein is true, complete, </t>
    </r>
  </si>
  <si>
    <t>and accurate.  I am aware that the provision of false, fictitious, or fraudulent information, or the omission of any material fact, may subject me to criminal, or administrative</t>
  </si>
  <si>
    <t>consequences including, but not limited to violations of U.S. Code Title 18, Section 2, 1001, 1343 and Title 31, Sections 3729-3730 and 3801-3812.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</si>
</sst>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
    <numFmt numFmtId="165" formatCode="0.0%"/>
  </numFmts>
  <fonts count="34" x14ac:knownFonts="1">
    <font>
      <sz val="11"/>
      <color theme="1"/>
      <name val="Calibri"/>
      <family val="2"/>
      <scheme val="minor"/>
    </font>
    <font>
      <sz val="11"/>
      <color theme="1"/>
      <name val="Calibri"/>
      <family val="2"/>
      <scheme val="minor"/>
    </font>
    <font>
      <sz val="14"/>
      <name val="Franklin Gothic Medium"/>
      <family val="2"/>
    </font>
    <font>
      <b/>
      <sz val="10"/>
      <name val="Franklin Gothic Book"/>
      <family val="2"/>
    </font>
    <font>
      <sz val="11"/>
      <name val="Franklin Gothic Medium"/>
      <family val="2"/>
    </font>
    <font>
      <sz val="11"/>
      <name val="Franklin Gothic Book"/>
      <family val="2"/>
    </font>
    <font>
      <sz val="10"/>
      <name val="Franklin Gothic Book"/>
      <family val="2"/>
    </font>
    <font>
      <b/>
      <sz val="10"/>
      <name val="Franklin Gothic Medium"/>
      <family val="2"/>
    </font>
    <font>
      <sz val="10"/>
      <name val="Book Antiqua"/>
      <family val="1"/>
    </font>
    <font>
      <sz val="11"/>
      <color rgb="FF3F3F76"/>
      <name val="Franklin Gothic Book"/>
      <family val="2"/>
    </font>
    <font>
      <sz val="10"/>
      <name val="Arial"/>
      <family val="2"/>
    </font>
    <font>
      <sz val="8"/>
      <name val="Calibri"/>
      <family val="2"/>
      <scheme val="minor"/>
    </font>
    <font>
      <sz val="11"/>
      <color rgb="FF3F3F76"/>
      <name val="Calibri"/>
      <family val="2"/>
      <scheme val="minor"/>
    </font>
    <font>
      <sz val="12"/>
      <color rgb="FF3F3F76"/>
      <name val="Aptos"/>
      <family val="2"/>
    </font>
    <font>
      <sz val="9"/>
      <color indexed="81"/>
      <name val="Tahoma"/>
      <family val="2"/>
    </font>
    <font>
      <b/>
      <sz val="9"/>
      <color indexed="81"/>
      <name val="Tahoma"/>
      <family val="2"/>
    </font>
    <font>
      <sz val="12"/>
      <color theme="1"/>
      <name val="Aptos"/>
      <family val="2"/>
    </font>
    <font>
      <sz val="12"/>
      <name val="Aptos"/>
      <family val="2"/>
    </font>
    <font>
      <sz val="14"/>
      <color theme="1"/>
      <name val="Aptos"/>
      <family val="2"/>
    </font>
    <font>
      <sz val="14"/>
      <name val="Aptos"/>
      <family val="2"/>
    </font>
    <font>
      <sz val="11"/>
      <color theme="1"/>
      <name val="Aptos"/>
      <family val="2"/>
    </font>
    <font>
      <b/>
      <sz val="12"/>
      <color theme="1"/>
      <name val="Aptos"/>
      <family val="2"/>
    </font>
    <font>
      <b/>
      <sz val="12"/>
      <color theme="4"/>
      <name val="Aptos"/>
      <family val="2"/>
    </font>
    <font>
      <sz val="11"/>
      <name val="Aptos"/>
      <family val="2"/>
    </font>
    <font>
      <b/>
      <sz val="14"/>
      <name val="Aptos"/>
      <family val="2"/>
    </font>
    <font>
      <b/>
      <sz val="12"/>
      <name val="Aptos"/>
      <family val="2"/>
    </font>
    <font>
      <sz val="10"/>
      <name val="Aptos"/>
      <family val="2"/>
    </font>
    <font>
      <b/>
      <sz val="10"/>
      <name val="Aptos"/>
      <family val="2"/>
    </font>
    <font>
      <b/>
      <sz val="10"/>
      <color indexed="10"/>
      <name val="Aptos"/>
      <family val="2"/>
    </font>
    <font>
      <b/>
      <sz val="11"/>
      <name val="Aptos"/>
      <family val="2"/>
    </font>
    <font>
      <i/>
      <sz val="12"/>
      <name val="Aptos"/>
      <family val="2"/>
    </font>
    <font>
      <sz val="11"/>
      <color rgb="FF3F3F76"/>
      <name val="Aptos"/>
      <family val="2"/>
    </font>
    <font>
      <sz val="11"/>
      <color rgb="FF0E2841"/>
      <name val="Aptos"/>
      <family val="2"/>
    </font>
    <font>
      <b/>
      <sz val="11"/>
      <color rgb="FF0E2841"/>
      <name val="Aptos"/>
      <family val="2"/>
    </font>
  </fonts>
  <fills count="18">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indexed="8"/>
        <bgColor indexed="64"/>
      </patternFill>
    </fill>
    <fill>
      <patternFill patternType="solid">
        <fgColor indexed="47"/>
        <bgColor indexed="64"/>
      </patternFill>
    </fill>
    <fill>
      <patternFill patternType="solid">
        <fgColor theme="4" tint="0.59999389629810485"/>
        <bgColor indexed="64"/>
      </patternFill>
    </fill>
    <fill>
      <patternFill patternType="solid">
        <fgColor theme="1"/>
        <bgColor indexed="64"/>
      </patternFill>
    </fill>
    <fill>
      <patternFill patternType="solid">
        <fgColor theme="6" tint="0.59999389629810485"/>
        <bgColor indexed="64"/>
      </patternFill>
    </fill>
  </fills>
  <borders count="44">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2" fillId="2" borderId="43" applyNumberFormat="0" applyAlignment="0" applyProtection="0"/>
  </cellStyleXfs>
  <cellXfs count="348">
    <xf numFmtId="0" fontId="0" fillId="0" borderId="0" xfId="0"/>
    <xf numFmtId="0" fontId="2" fillId="0" borderId="0" xfId="0" applyFont="1" applyAlignment="1">
      <alignment horizontal="center" vertical="center" wrapText="1"/>
    </xf>
    <xf numFmtId="0" fontId="2" fillId="0" borderId="0" xfId="0" applyFont="1" applyAlignment="1">
      <alignment horizontal="right" wrapText="1"/>
    </xf>
    <xf numFmtId="0" fontId="3" fillId="0" borderId="0" xfId="0" applyFont="1" applyAlignment="1">
      <alignment horizontal="center" vertical="center" wrapText="1"/>
    </xf>
    <xf numFmtId="0" fontId="3" fillId="0" borderId="0" xfId="0" applyFont="1"/>
    <xf numFmtId="0" fontId="4" fillId="0" borderId="2"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applyFont="1" applyBorder="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quotePrefix="1" applyFont="1" applyBorder="1" applyAlignment="1">
      <alignment horizontal="center" vertical="center" wrapText="1"/>
    </xf>
    <xf numFmtId="0" fontId="5" fillId="4" borderId="2" xfId="0" applyFont="1" applyFill="1" applyBorder="1" applyAlignment="1">
      <alignment horizontal="right" vertical="center" wrapText="1"/>
    </xf>
    <xf numFmtId="44" fontId="6" fillId="4" borderId="3" xfId="1" applyFont="1" applyFill="1" applyBorder="1" applyAlignment="1" applyProtection="1">
      <alignment wrapText="1"/>
      <protection locked="0"/>
    </xf>
    <xf numFmtId="44" fontId="6" fillId="4" borderId="8" xfId="1" applyFont="1" applyFill="1" applyBorder="1" applyAlignment="1" applyProtection="1">
      <alignment wrapText="1"/>
    </xf>
    <xf numFmtId="0" fontId="5" fillId="4" borderId="9" xfId="0" applyFont="1" applyFill="1" applyBorder="1" applyAlignment="1">
      <alignment horizontal="right" vertical="center" wrapText="1"/>
    </xf>
    <xf numFmtId="44" fontId="6" fillId="4" borderId="10" xfId="1" applyFont="1" applyFill="1" applyBorder="1" applyAlignment="1" applyProtection="1">
      <alignment wrapText="1"/>
    </xf>
    <xf numFmtId="44" fontId="6" fillId="4" borderId="10" xfId="1" applyFont="1" applyFill="1" applyBorder="1" applyAlignment="1" applyProtection="1">
      <alignment wrapText="1"/>
      <protection locked="0"/>
    </xf>
    <xf numFmtId="0" fontId="5" fillId="5" borderId="2" xfId="0" applyFont="1" applyFill="1" applyBorder="1" applyAlignment="1">
      <alignment horizontal="right" vertical="center"/>
    </xf>
    <xf numFmtId="44" fontId="6" fillId="5" borderId="3" xfId="1" applyFont="1" applyFill="1" applyBorder="1" applyAlignment="1" applyProtection="1">
      <alignment wrapText="1"/>
    </xf>
    <xf numFmtId="44" fontId="6" fillId="5" borderId="3" xfId="1" applyFont="1" applyFill="1" applyBorder="1" applyAlignment="1" applyProtection="1">
      <alignment wrapText="1"/>
      <protection locked="0"/>
    </xf>
    <xf numFmtId="44" fontId="6" fillId="5" borderId="7" xfId="1" applyFont="1" applyFill="1" applyBorder="1" applyAlignment="1" applyProtection="1">
      <alignment wrapText="1"/>
    </xf>
    <xf numFmtId="44" fontId="6" fillId="5" borderId="7" xfId="1" applyFont="1" applyFill="1" applyBorder="1" applyAlignment="1" applyProtection="1">
      <alignment wrapText="1"/>
      <protection locked="0"/>
    </xf>
    <xf numFmtId="0" fontId="5" fillId="6" borderId="9" xfId="0" applyFont="1" applyFill="1" applyBorder="1" applyAlignment="1">
      <alignment horizontal="right" vertical="center" wrapText="1"/>
    </xf>
    <xf numFmtId="44" fontId="6" fillId="6" borderId="10" xfId="1" applyFont="1" applyFill="1" applyBorder="1" applyAlignment="1" applyProtection="1">
      <alignment wrapText="1"/>
    </xf>
    <xf numFmtId="44" fontId="6" fillId="6" borderId="10" xfId="1" applyFont="1" applyFill="1" applyBorder="1" applyAlignment="1" applyProtection="1">
      <alignment wrapText="1"/>
      <protection locked="0"/>
    </xf>
    <xf numFmtId="0" fontId="5" fillId="7" borderId="9" xfId="0" applyFont="1" applyFill="1" applyBorder="1" applyAlignment="1">
      <alignment horizontal="right" vertical="center" wrapText="1"/>
    </xf>
    <xf numFmtId="44" fontId="6" fillId="7" borderId="10" xfId="1" applyFont="1" applyFill="1" applyBorder="1" applyAlignment="1" applyProtection="1">
      <alignment wrapText="1"/>
    </xf>
    <xf numFmtId="44" fontId="6" fillId="7" borderId="10" xfId="1" applyFont="1" applyFill="1" applyBorder="1" applyAlignment="1" applyProtection="1">
      <alignment wrapText="1"/>
      <protection locked="0"/>
    </xf>
    <xf numFmtId="0" fontId="4" fillId="8" borderId="11" xfId="0" applyFont="1" applyFill="1" applyBorder="1" applyAlignment="1">
      <alignment horizontal="right" vertical="center" wrapText="1"/>
    </xf>
    <xf numFmtId="44" fontId="7" fillId="8" borderId="13" xfId="1" applyFont="1" applyFill="1" applyBorder="1" applyAlignment="1" applyProtection="1">
      <alignment wrapText="1"/>
    </xf>
    <xf numFmtId="0" fontId="6" fillId="0" borderId="0" xfId="0" applyFont="1"/>
    <xf numFmtId="44" fontId="3" fillId="0" borderId="0" xfId="1" applyFont="1" applyBorder="1" applyAlignment="1" applyProtection="1">
      <alignment wrapText="1"/>
    </xf>
    <xf numFmtId="0" fontId="6" fillId="0" borderId="0" xfId="0" applyFont="1" applyAlignment="1">
      <alignment horizontal="right" wrapText="1"/>
    </xf>
    <xf numFmtId="7" fontId="6" fillId="0" borderId="0" xfId="1" applyNumberFormat="1" applyFont="1" applyBorder="1" applyAlignment="1" applyProtection="1">
      <alignment horizontal="center" vertical="center"/>
    </xf>
    <xf numFmtId="0" fontId="6" fillId="0" borderId="0" xfId="0" applyFont="1" applyAlignment="1">
      <alignment horizontal="right" vertical="center" wrapText="1"/>
    </xf>
    <xf numFmtId="7" fontId="6" fillId="0" borderId="0" xfId="1" applyNumberFormat="1" applyFont="1" applyBorder="1" applyAlignment="1" applyProtection="1">
      <alignment horizontal="left" vertical="center"/>
    </xf>
    <xf numFmtId="0" fontId="6" fillId="0" borderId="0" xfId="0" applyFont="1" applyAlignment="1">
      <alignment horizontal="center" vertical="center" wrapText="1"/>
    </xf>
    <xf numFmtId="7" fontId="6" fillId="0" borderId="0" xfId="1" applyNumberFormat="1" applyFont="1" applyAlignment="1" applyProtection="1">
      <alignment horizontal="right" vertical="center"/>
    </xf>
    <xf numFmtId="14" fontId="6" fillId="0" borderId="0" xfId="0" applyNumberFormat="1" applyFont="1" applyAlignment="1" applyProtection="1">
      <alignment horizontal="right"/>
      <protection locked="0"/>
    </xf>
    <xf numFmtId="5" fontId="6" fillId="0" borderId="0" xfId="0" applyNumberFormat="1" applyFont="1" applyProtection="1">
      <protection locked="0"/>
    </xf>
    <xf numFmtId="5" fontId="6" fillId="0" borderId="0" xfId="0" applyNumberFormat="1" applyFont="1" applyAlignment="1" applyProtection="1">
      <alignment horizontal="right"/>
      <protection locked="0"/>
    </xf>
    <xf numFmtId="5" fontId="8" fillId="0" borderId="0" xfId="0" applyNumberFormat="1" applyFont="1" applyProtection="1">
      <protection locked="0"/>
    </xf>
    <xf numFmtId="0" fontId="8" fillId="0" borderId="0" xfId="0" applyFont="1" applyProtection="1">
      <protection locked="0"/>
    </xf>
    <xf numFmtId="14" fontId="6" fillId="0" borderId="0" xfId="0" applyNumberFormat="1" applyFont="1" applyProtection="1">
      <protection locked="0"/>
    </xf>
    <xf numFmtId="0" fontId="6" fillId="0" borderId="0" xfId="0" applyFont="1" applyProtection="1">
      <protection locked="0"/>
    </xf>
    <xf numFmtId="0" fontId="8" fillId="0" borderId="0" xfId="0" applyFont="1" applyAlignment="1" applyProtection="1">
      <alignment horizontal="center"/>
      <protection locked="0"/>
    </xf>
    <xf numFmtId="0" fontId="6" fillId="0" borderId="10" xfId="0" applyFont="1" applyBorder="1" applyProtection="1">
      <protection locked="0"/>
    </xf>
    <xf numFmtId="0" fontId="6" fillId="0" borderId="10" xfId="0" applyFont="1" applyBorder="1" applyAlignment="1" applyProtection="1">
      <alignment horizontal="center" vertical="center"/>
      <protection locked="0"/>
    </xf>
    <xf numFmtId="44" fontId="6" fillId="0" borderId="10" xfId="0" applyNumberFormat="1" applyFont="1" applyBorder="1" applyProtection="1">
      <protection locked="0"/>
    </xf>
    <xf numFmtId="0" fontId="8" fillId="0" borderId="10" xfId="0" applyFont="1" applyBorder="1" applyProtection="1">
      <protection locked="0"/>
    </xf>
    <xf numFmtId="7" fontId="6" fillId="0" borderId="0" xfId="0" applyNumberFormat="1" applyFont="1" applyProtection="1">
      <protection locked="0"/>
    </xf>
    <xf numFmtId="0" fontId="6" fillId="0" borderId="0" xfId="0" applyFont="1" applyAlignment="1" applyProtection="1">
      <alignment horizontal="left" vertical="center" wrapText="1"/>
      <protection locked="0"/>
    </xf>
    <xf numFmtId="0" fontId="5" fillId="5" borderId="11" xfId="0" applyFont="1" applyFill="1" applyBorder="1" applyAlignment="1">
      <alignment horizontal="right" vertical="center" wrapText="1"/>
    </xf>
    <xf numFmtId="0" fontId="6" fillId="10" borderId="10" xfId="0" applyFont="1" applyFill="1" applyBorder="1" applyAlignment="1" applyProtection="1">
      <alignment horizontal="center" vertical="center" wrapText="1"/>
      <protection locked="0"/>
    </xf>
    <xf numFmtId="0" fontId="5" fillId="4"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14" fontId="6" fillId="0" borderId="10" xfId="0" applyNumberFormat="1" applyFont="1" applyBorder="1" applyProtection="1">
      <protection locked="0"/>
    </xf>
    <xf numFmtId="10" fontId="9" fillId="2" borderId="10" xfId="2" applyNumberFormat="1" applyFont="1" applyFill="1" applyBorder="1" applyProtection="1"/>
    <xf numFmtId="44" fontId="6" fillId="0" borderId="8" xfId="0" applyNumberFormat="1" applyFont="1" applyBorder="1"/>
    <xf numFmtId="44" fontId="6" fillId="0" borderId="12" xfId="0" applyNumberFormat="1" applyFont="1" applyBorder="1"/>
    <xf numFmtId="14" fontId="6" fillId="10" borderId="10" xfId="0" quotePrefix="1" applyNumberFormat="1" applyFont="1" applyFill="1" applyBorder="1" applyAlignment="1" applyProtection="1">
      <alignment horizontal="center" vertical="center" wrapText="1"/>
      <protection locked="0"/>
    </xf>
    <xf numFmtId="0" fontId="5" fillId="12" borderId="19" xfId="0" applyFont="1" applyFill="1" applyBorder="1" applyAlignment="1">
      <alignment horizontal="right" vertical="center" wrapText="1"/>
    </xf>
    <xf numFmtId="44" fontId="6" fillId="12" borderId="20" xfId="1" applyFont="1" applyFill="1" applyBorder="1" applyAlignment="1" applyProtection="1">
      <alignment wrapText="1"/>
      <protection locked="0"/>
    </xf>
    <xf numFmtId="44" fontId="6" fillId="12" borderId="20" xfId="1" applyFont="1" applyFill="1" applyBorder="1" applyAlignment="1" applyProtection="1">
      <alignment wrapText="1"/>
    </xf>
    <xf numFmtId="0" fontId="5" fillId="12" borderId="10" xfId="0" applyFont="1" applyFill="1" applyBorder="1" applyAlignment="1">
      <alignment horizontal="center" vertical="center" wrapText="1"/>
    </xf>
    <xf numFmtId="164" fontId="2" fillId="3" borderId="1" xfId="0" quotePrefix="1" applyNumberFormat="1" applyFont="1" applyFill="1" applyBorder="1" applyProtection="1">
      <protection locked="0"/>
    </xf>
    <xf numFmtId="164" fontId="2" fillId="0" borderId="1" xfId="0" applyNumberFormat="1" applyFont="1" applyBorder="1" applyProtection="1">
      <protection locked="0"/>
    </xf>
    <xf numFmtId="44" fontId="13" fillId="2" borderId="43" xfId="8" applyNumberFormat="1" applyFont="1" applyAlignment="1" applyProtection="1">
      <alignment horizontal="left" wrapText="1"/>
      <protection locked="0"/>
    </xf>
    <xf numFmtId="44" fontId="13" fillId="2" borderId="43" xfId="8" applyNumberFormat="1" applyFont="1" applyAlignment="1" applyProtection="1">
      <alignment horizontal="left"/>
      <protection locked="0"/>
    </xf>
    <xf numFmtId="49" fontId="2" fillId="3" borderId="1" xfId="0" quotePrefix="1" applyNumberFormat="1" applyFont="1" applyFill="1" applyBorder="1" applyProtection="1">
      <protection locked="0"/>
    </xf>
    <xf numFmtId="0" fontId="16" fillId="0" borderId="0" xfId="0" applyFont="1" applyAlignment="1">
      <alignment horizontal="right"/>
    </xf>
    <xf numFmtId="0" fontId="16" fillId="0" borderId="0" xfId="0" applyFont="1"/>
    <xf numFmtId="9" fontId="16" fillId="0" borderId="0" xfId="2" applyFont="1"/>
    <xf numFmtId="10" fontId="16" fillId="0" borderId="0" xfId="2" applyNumberFormat="1" applyFont="1"/>
    <xf numFmtId="0" fontId="18" fillId="0" borderId="0" xfId="0" applyFont="1" applyAlignment="1">
      <alignment horizontal="right"/>
    </xf>
    <xf numFmtId="0" fontId="18" fillId="0" borderId="0" xfId="0" applyFont="1"/>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4" borderId="9" xfId="0" applyFont="1" applyFill="1" applyBorder="1" applyAlignment="1">
      <alignment horizontal="right" vertical="center" wrapText="1"/>
    </xf>
    <xf numFmtId="0" fontId="19" fillId="5" borderId="9" xfId="0" applyFont="1" applyFill="1" applyBorder="1" applyAlignment="1">
      <alignment horizontal="right" vertical="center"/>
    </xf>
    <xf numFmtId="0" fontId="19" fillId="5" borderId="9" xfId="0" applyFont="1" applyFill="1" applyBorder="1" applyAlignment="1">
      <alignment horizontal="right" vertical="center" wrapText="1"/>
    </xf>
    <xf numFmtId="0" fontId="19" fillId="12" borderId="9" xfId="0" applyFont="1" applyFill="1" applyBorder="1" applyAlignment="1">
      <alignment horizontal="right" vertical="center" wrapText="1"/>
    </xf>
    <xf numFmtId="0" fontId="19" fillId="6" borderId="9" xfId="0" applyFont="1" applyFill="1" applyBorder="1" applyAlignment="1">
      <alignment horizontal="right" vertical="center" wrapText="1"/>
    </xf>
    <xf numFmtId="0" fontId="19" fillId="7" borderId="9" xfId="0" applyFont="1" applyFill="1" applyBorder="1" applyAlignment="1">
      <alignment horizontal="right" vertical="center" wrapText="1"/>
    </xf>
    <xf numFmtId="0" fontId="18" fillId="11" borderId="11" xfId="0" applyFont="1" applyFill="1" applyBorder="1" applyAlignment="1">
      <alignment horizontal="right"/>
    </xf>
    <xf numFmtId="0" fontId="13" fillId="2" borderId="43" xfId="8" applyFont="1" applyProtection="1">
      <protection locked="0"/>
    </xf>
    <xf numFmtId="9" fontId="13" fillId="2" borderId="43" xfId="8" applyNumberFormat="1" applyFont="1" applyProtection="1">
      <protection locked="0"/>
    </xf>
    <xf numFmtId="44" fontId="17" fillId="4" borderId="10" xfId="0" applyNumberFormat="1" applyFont="1" applyFill="1" applyBorder="1" applyAlignment="1">
      <alignment horizontal="left" wrapText="1"/>
    </xf>
    <xf numFmtId="44" fontId="17" fillId="5" borderId="10" xfId="0" applyNumberFormat="1" applyFont="1" applyFill="1" applyBorder="1" applyAlignment="1">
      <alignment horizontal="left"/>
    </xf>
    <xf numFmtId="44" fontId="17" fillId="5" borderId="10" xfId="0" applyNumberFormat="1" applyFont="1" applyFill="1" applyBorder="1" applyAlignment="1">
      <alignment horizontal="left" wrapText="1"/>
    </xf>
    <xf numFmtId="44" fontId="17" fillId="12" borderId="10" xfId="0" applyNumberFormat="1" applyFont="1" applyFill="1" applyBorder="1" applyAlignment="1">
      <alignment horizontal="left" wrapText="1"/>
    </xf>
    <xf numFmtId="44" fontId="17" fillId="6" borderId="10" xfId="0" applyNumberFormat="1" applyFont="1" applyFill="1" applyBorder="1" applyAlignment="1">
      <alignment horizontal="left" wrapText="1"/>
    </xf>
    <xf numFmtId="44" fontId="17" fillId="7" borderId="10" xfId="0" applyNumberFormat="1" applyFont="1" applyFill="1" applyBorder="1" applyAlignment="1">
      <alignment horizontal="left" wrapText="1"/>
    </xf>
    <xf numFmtId="44" fontId="16" fillId="11" borderId="7" xfId="0" applyNumberFormat="1" applyFont="1" applyFill="1" applyBorder="1" applyAlignment="1">
      <alignment horizontal="left"/>
    </xf>
    <xf numFmtId="44" fontId="13" fillId="2" borderId="43" xfId="8" applyNumberFormat="1" applyFont="1" applyAlignment="1" applyProtection="1">
      <alignment horizontal="left"/>
    </xf>
    <xf numFmtId="0" fontId="20" fillId="0" borderId="0" xfId="0" applyFont="1"/>
    <xf numFmtId="0" fontId="21" fillId="0" borderId="0" xfId="0" applyFont="1"/>
    <xf numFmtId="0" fontId="16" fillId="3" borderId="0" xfId="0" applyFont="1" applyFill="1"/>
    <xf numFmtId="0" fontId="21" fillId="3" borderId="0" xfId="0" applyFont="1" applyFill="1"/>
    <xf numFmtId="0" fontId="22" fillId="5" borderId="0" xfId="0" applyFont="1" applyFill="1"/>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3" fillId="4" borderId="9" xfId="0" applyFont="1" applyFill="1" applyBorder="1" applyAlignment="1">
      <alignment horizontal="right" vertical="center" wrapText="1"/>
    </xf>
    <xf numFmtId="44" fontId="17" fillId="0" borderId="10" xfId="0" applyNumberFormat="1" applyFont="1" applyBorder="1" applyAlignment="1">
      <alignment horizontal="right"/>
    </xf>
    <xf numFmtId="44" fontId="17" fillId="0" borderId="10" xfId="0" applyNumberFormat="1" applyFont="1" applyBorder="1" applyAlignment="1" applyProtection="1">
      <alignment horizontal="right"/>
      <protection locked="0"/>
    </xf>
    <xf numFmtId="9" fontId="20" fillId="0" borderId="15" xfId="2" applyFont="1" applyFill="1" applyBorder="1"/>
    <xf numFmtId="0" fontId="23" fillId="5" borderId="9" xfId="0" applyFont="1" applyFill="1" applyBorder="1" applyAlignment="1">
      <alignment horizontal="right" vertical="center"/>
    </xf>
    <xf numFmtId="0" fontId="23" fillId="5" borderId="9" xfId="0" applyFont="1" applyFill="1" applyBorder="1" applyAlignment="1">
      <alignment horizontal="right" vertical="center" wrapText="1"/>
    </xf>
    <xf numFmtId="0" fontId="23" fillId="12" borderId="9" xfId="0" applyFont="1" applyFill="1" applyBorder="1" applyAlignment="1">
      <alignment horizontal="right" vertical="center" wrapText="1"/>
    </xf>
    <xf numFmtId="0" fontId="23" fillId="6" borderId="9" xfId="0" applyFont="1" applyFill="1" applyBorder="1" applyAlignment="1">
      <alignment horizontal="right" vertical="center" wrapText="1"/>
    </xf>
    <xf numFmtId="0" fontId="23" fillId="7" borderId="9" xfId="0" applyFont="1" applyFill="1" applyBorder="1" applyAlignment="1">
      <alignment horizontal="right" vertical="center" wrapText="1"/>
    </xf>
    <xf numFmtId="0" fontId="20" fillId="11" borderId="11" xfId="0" applyFont="1" applyFill="1" applyBorder="1" applyAlignment="1">
      <alignment horizontal="right"/>
    </xf>
    <xf numFmtId="44" fontId="17" fillId="0" borderId="7" xfId="0" applyNumberFormat="1" applyFont="1" applyBorder="1" applyAlignment="1">
      <alignment horizontal="right"/>
    </xf>
    <xf numFmtId="44" fontId="17" fillId="0" borderId="7" xfId="0" applyNumberFormat="1" applyFont="1" applyBorder="1" applyAlignment="1" applyProtection="1">
      <alignment horizontal="right"/>
      <protection locked="0"/>
    </xf>
    <xf numFmtId="9" fontId="20" fillId="0" borderId="21" xfId="2" applyFont="1" applyFill="1" applyBorder="1"/>
    <xf numFmtId="0" fontId="20" fillId="0" borderId="0" xfId="0" applyFont="1" applyAlignment="1">
      <alignment vertical="top" wrapText="1"/>
    </xf>
    <xf numFmtId="49" fontId="16" fillId="3" borderId="0" xfId="0" applyNumberFormat="1" applyFont="1" applyFill="1"/>
    <xf numFmtId="0" fontId="25" fillId="0" borderId="0" xfId="3" applyFont="1" applyAlignment="1">
      <alignment horizontal="center"/>
    </xf>
    <xf numFmtId="0" fontId="26" fillId="0" borderId="0" xfId="3" applyFont="1"/>
    <xf numFmtId="0" fontId="25" fillId="0" borderId="0" xfId="3" applyFont="1" applyAlignment="1">
      <alignment horizontal="right"/>
    </xf>
    <xf numFmtId="0" fontId="17" fillId="0" borderId="0" xfId="3" applyFont="1" applyAlignment="1">
      <alignment horizontal="right"/>
    </xf>
    <xf numFmtId="0" fontId="17" fillId="0" borderId="0" xfId="3" applyFont="1"/>
    <xf numFmtId="0" fontId="27" fillId="0" borderId="0" xfId="3" applyFont="1"/>
    <xf numFmtId="0" fontId="26" fillId="0" borderId="31" xfId="3" applyFont="1" applyBorder="1"/>
    <xf numFmtId="44" fontId="26" fillId="0" borderId="10" xfId="4" applyNumberFormat="1" applyFont="1" applyBorder="1" applyProtection="1">
      <protection locked="0"/>
    </xf>
    <xf numFmtId="44" fontId="27" fillId="13" borderId="10" xfId="3" applyNumberFormat="1" applyFont="1" applyFill="1" applyBorder="1" applyProtection="1">
      <protection locked="0"/>
    </xf>
    <xf numFmtId="44" fontId="26" fillId="15" borderId="10" xfId="3" applyNumberFormat="1" applyFont="1" applyFill="1" applyBorder="1" applyProtection="1">
      <protection locked="0"/>
    </xf>
    <xf numFmtId="44" fontId="27" fillId="14" borderId="10" xfId="3" applyNumberFormat="1" applyFont="1" applyFill="1" applyBorder="1"/>
    <xf numFmtId="44" fontId="27" fillId="14" borderId="10" xfId="4" applyNumberFormat="1" applyFont="1" applyFill="1" applyBorder="1" applyProtection="1"/>
    <xf numFmtId="9" fontId="27" fillId="14" borderId="15" xfId="3" applyNumberFormat="1" applyFont="1" applyFill="1" applyBorder="1" applyAlignment="1">
      <alignment horizontal="center"/>
    </xf>
    <xf numFmtId="0" fontId="26" fillId="0" borderId="9" xfId="3" applyFont="1" applyBorder="1"/>
    <xf numFmtId="0" fontId="26" fillId="0" borderId="9" xfId="3" applyFont="1" applyBorder="1" applyAlignment="1">
      <alignment wrapText="1"/>
    </xf>
    <xf numFmtId="44" fontId="27" fillId="13" borderId="20" xfId="3" applyNumberFormat="1" applyFont="1" applyFill="1" applyBorder="1" applyProtection="1">
      <protection locked="0"/>
    </xf>
    <xf numFmtId="44" fontId="26" fillId="15" borderId="20" xfId="3" applyNumberFormat="1" applyFont="1" applyFill="1" applyBorder="1" applyProtection="1">
      <protection locked="0"/>
    </xf>
    <xf numFmtId="44" fontId="27" fillId="14" borderId="6" xfId="4" applyNumberFormat="1" applyFont="1" applyFill="1" applyBorder="1" applyProtection="1"/>
    <xf numFmtId="9" fontId="27" fillId="14" borderId="32" xfId="3" applyNumberFormat="1" applyFont="1" applyFill="1" applyBorder="1" applyAlignment="1">
      <alignment horizontal="center"/>
    </xf>
    <xf numFmtId="0" fontId="27" fillId="0" borderId="9" xfId="3" applyFont="1" applyBorder="1" applyAlignment="1">
      <alignment horizontal="left"/>
    </xf>
    <xf numFmtId="44" fontId="27" fillId="0" borderId="10" xfId="3" applyNumberFormat="1" applyFont="1" applyBorder="1" applyProtection="1">
      <protection locked="0"/>
    </xf>
    <xf numFmtId="44" fontId="26" fillId="16" borderId="10" xfId="3" applyNumberFormat="1" applyFont="1" applyFill="1" applyBorder="1" applyProtection="1">
      <protection locked="0"/>
    </xf>
    <xf numFmtId="0" fontId="27" fillId="0" borderId="9" xfId="3" applyFont="1" applyBorder="1"/>
    <xf numFmtId="44" fontId="26" fillId="0" borderId="12" xfId="4" applyNumberFormat="1" applyFont="1" applyBorder="1" applyProtection="1">
      <protection locked="0"/>
    </xf>
    <xf numFmtId="44" fontId="26" fillId="16" borderId="12" xfId="3" applyNumberFormat="1" applyFont="1" applyFill="1" applyBorder="1" applyProtection="1">
      <protection locked="0"/>
    </xf>
    <xf numFmtId="44" fontId="27" fillId="14" borderId="12" xfId="3" applyNumberFormat="1" applyFont="1" applyFill="1" applyBorder="1"/>
    <xf numFmtId="44" fontId="27" fillId="14" borderId="12" xfId="4" applyNumberFormat="1" applyFont="1" applyFill="1" applyBorder="1" applyProtection="1"/>
    <xf numFmtId="9" fontId="27" fillId="14" borderId="16" xfId="3" applyNumberFormat="1" applyFont="1" applyFill="1" applyBorder="1" applyAlignment="1">
      <alignment horizontal="center"/>
    </xf>
    <xf numFmtId="0" fontId="27" fillId="0" borderId="33" xfId="3" applyFont="1" applyBorder="1" applyAlignment="1">
      <alignment horizontal="right"/>
    </xf>
    <xf numFmtId="44" fontId="27" fillId="0" borderId="13" xfId="4" applyNumberFormat="1" applyFont="1" applyFill="1" applyBorder="1" applyProtection="1"/>
    <xf numFmtId="44" fontId="27" fillId="14" borderId="13" xfId="4" applyNumberFormat="1" applyFont="1" applyFill="1" applyBorder="1" applyProtection="1"/>
    <xf numFmtId="9" fontId="27" fillId="14" borderId="38" xfId="3" applyNumberFormat="1" applyFont="1" applyFill="1" applyBorder="1" applyAlignment="1">
      <alignment horizontal="center"/>
    </xf>
    <xf numFmtId="0" fontId="25" fillId="0" borderId="17" xfId="3" applyFont="1" applyBorder="1" applyAlignment="1">
      <alignment horizontal="center" vertical="top"/>
    </xf>
    <xf numFmtId="0" fontId="23" fillId="4" borderId="2" xfId="0" applyFont="1" applyFill="1" applyBorder="1" applyAlignment="1">
      <alignment horizontal="right" vertical="center" wrapText="1"/>
    </xf>
    <xf numFmtId="44" fontId="26" fillId="0" borderId="8" xfId="1" applyFont="1" applyFill="1" applyBorder="1" applyProtection="1"/>
    <xf numFmtId="44" fontId="26" fillId="17" borderId="8" xfId="1" applyFont="1" applyFill="1" applyBorder="1" applyProtection="1"/>
    <xf numFmtId="44" fontId="26" fillId="12" borderId="8" xfId="1" applyFont="1" applyFill="1" applyBorder="1" applyProtection="1">
      <protection locked="0"/>
    </xf>
    <xf numFmtId="44" fontId="27" fillId="14" borderId="8" xfId="1" applyFont="1" applyFill="1" applyBorder="1" applyProtection="1"/>
    <xf numFmtId="9" fontId="27" fillId="14" borderId="8" xfId="3" applyNumberFormat="1" applyFont="1" applyFill="1" applyBorder="1" applyAlignment="1">
      <alignment horizontal="center"/>
    </xf>
    <xf numFmtId="44" fontId="26" fillId="12" borderId="10" xfId="1" applyFont="1" applyFill="1" applyBorder="1" applyProtection="1">
      <protection locked="0"/>
    </xf>
    <xf numFmtId="0" fontId="23" fillId="5" borderId="2" xfId="0" applyFont="1" applyFill="1" applyBorder="1" applyAlignment="1">
      <alignment horizontal="right" vertical="center"/>
    </xf>
    <xf numFmtId="0" fontId="23" fillId="5" borderId="11" xfId="0" applyFont="1" applyFill="1" applyBorder="1" applyAlignment="1">
      <alignment horizontal="right" vertical="center" wrapText="1"/>
    </xf>
    <xf numFmtId="0" fontId="23" fillId="12" borderId="19" xfId="0" applyFont="1" applyFill="1" applyBorder="1" applyAlignment="1">
      <alignment horizontal="right" vertical="center" wrapText="1"/>
    </xf>
    <xf numFmtId="44" fontId="26" fillId="12" borderId="6" xfId="1" applyFont="1" applyFill="1" applyBorder="1" applyProtection="1">
      <protection locked="0"/>
    </xf>
    <xf numFmtId="0" fontId="27" fillId="0" borderId="39" xfId="3" applyFont="1" applyBorder="1" applyAlignment="1">
      <alignment horizontal="right"/>
    </xf>
    <xf numFmtId="44" fontId="26" fillId="0" borderId="12" xfId="1" applyFont="1" applyBorder="1" applyProtection="1"/>
    <xf numFmtId="44" fontId="26" fillId="17" borderId="12" xfId="1" applyFont="1" applyFill="1" applyBorder="1" applyProtection="1"/>
    <xf numFmtId="44" fontId="26" fillId="12" borderId="12" xfId="1" applyFont="1" applyFill="1" applyBorder="1" applyProtection="1">
      <protection locked="0"/>
    </xf>
    <xf numFmtId="44" fontId="26" fillId="14" borderId="12" xfId="1" applyFont="1" applyFill="1" applyBorder="1" applyProtection="1"/>
    <xf numFmtId="44" fontId="27" fillId="14" borderId="12" xfId="1" applyFont="1" applyFill="1" applyBorder="1" applyProtection="1"/>
    <xf numFmtId="9" fontId="27" fillId="14" borderId="12" xfId="3" applyNumberFormat="1" applyFont="1" applyFill="1" applyBorder="1" applyAlignment="1">
      <alignment horizontal="center"/>
    </xf>
    <xf numFmtId="44" fontId="26" fillId="0" borderId="8" xfId="1" applyFont="1" applyBorder="1" applyProtection="1"/>
    <xf numFmtId="44" fontId="26" fillId="17" borderId="20" xfId="1" applyFont="1" applyFill="1" applyBorder="1" applyProtection="1"/>
    <xf numFmtId="44" fontId="27" fillId="14" borderId="42" xfId="1" applyFont="1" applyFill="1" applyBorder="1" applyProtection="1"/>
    <xf numFmtId="0" fontId="27" fillId="0" borderId="40" xfId="3" applyFont="1" applyBorder="1" applyAlignment="1">
      <alignment horizontal="right"/>
    </xf>
    <xf numFmtId="44" fontId="27" fillId="0" borderId="41" xfId="1" applyFont="1" applyFill="1" applyBorder="1" applyProtection="1"/>
    <xf numFmtId="44" fontId="27" fillId="14" borderId="41" xfId="1" applyFont="1" applyFill="1" applyBorder="1" applyProtection="1"/>
    <xf numFmtId="44" fontId="27" fillId="14" borderId="20" xfId="1" applyFont="1" applyFill="1" applyBorder="1" applyProtection="1"/>
    <xf numFmtId="9" fontId="27" fillId="14" borderId="20" xfId="3" applyNumberFormat="1" applyFont="1" applyFill="1" applyBorder="1" applyAlignment="1">
      <alignment horizontal="center"/>
    </xf>
    <xf numFmtId="0" fontId="26" fillId="13" borderId="0" xfId="3" applyFont="1" applyFill="1"/>
    <xf numFmtId="41" fontId="26" fillId="13" borderId="0" xfId="3" applyNumberFormat="1" applyFont="1" applyFill="1"/>
    <xf numFmtId="41" fontId="26" fillId="13" borderId="0" xfId="4" applyNumberFormat="1" applyFont="1" applyFill="1" applyBorder="1" applyProtection="1"/>
    <xf numFmtId="3" fontId="26" fillId="13" borderId="0" xfId="3" applyNumberFormat="1" applyFont="1" applyFill="1"/>
    <xf numFmtId="41" fontId="27" fillId="14" borderId="13" xfId="4" applyNumberFormat="1" applyFont="1" applyFill="1" applyBorder="1" applyProtection="1"/>
    <xf numFmtId="9" fontId="27" fillId="14" borderId="13" xfId="3" applyNumberFormat="1" applyFont="1" applyFill="1" applyBorder="1" applyAlignment="1">
      <alignment horizontal="center"/>
    </xf>
    <xf numFmtId="0" fontId="24"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center"/>
    </xf>
    <xf numFmtId="0" fontId="26" fillId="0" borderId="0" xfId="0" applyFont="1"/>
    <xf numFmtId="0" fontId="17" fillId="0" borderId="0" xfId="0" applyFont="1"/>
    <xf numFmtId="0" fontId="17" fillId="0" borderId="0" xfId="0" applyFont="1" applyAlignment="1">
      <alignment wrapText="1"/>
    </xf>
    <xf numFmtId="0" fontId="17" fillId="0" borderId="0" xfId="0" applyFont="1" applyAlignment="1">
      <alignment vertical="top" wrapText="1"/>
    </xf>
    <xf numFmtId="0" fontId="25" fillId="0" borderId="0" xfId="0" applyFont="1"/>
    <xf numFmtId="0" fontId="17" fillId="0" borderId="0" xfId="0" applyFont="1" applyAlignment="1">
      <alignment horizontal="left" indent="6"/>
    </xf>
    <xf numFmtId="0" fontId="19" fillId="0" borderId="0" xfId="0" applyFont="1" applyAlignment="1">
      <alignment horizontal="center" vertical="center" wrapText="1"/>
    </xf>
    <xf numFmtId="0" fontId="19" fillId="0" borderId="0" xfId="0" applyFont="1" applyAlignment="1">
      <alignment horizontal="right" wrapText="1"/>
    </xf>
    <xf numFmtId="49" fontId="19" fillId="3" borderId="1" xfId="0" quotePrefix="1" applyNumberFormat="1" applyFont="1" applyFill="1" applyBorder="1"/>
    <xf numFmtId="164" fontId="19" fillId="0" borderId="1" xfId="0" applyNumberFormat="1" applyFont="1" applyBorder="1"/>
    <xf numFmtId="0" fontId="27" fillId="0" borderId="0" xfId="0" applyFont="1" applyAlignment="1">
      <alignment horizontal="center" vertical="center" wrapText="1"/>
    </xf>
    <xf numFmtId="0" fontId="27" fillId="0" borderId="0" xfId="0" applyFont="1"/>
    <xf numFmtId="0" fontId="23" fillId="0" borderId="2" xfId="0" quotePrefix="1" applyFont="1" applyBorder="1" applyAlignment="1">
      <alignment horizontal="center" vertical="center" wrapText="1"/>
    </xf>
    <xf numFmtId="0" fontId="23" fillId="0" borderId="3" xfId="0" quotePrefix="1" applyFont="1" applyBorder="1" applyAlignment="1">
      <alignment horizontal="center" vertical="center" wrapText="1"/>
    </xf>
    <xf numFmtId="0" fontId="23" fillId="0" borderId="4" xfId="0" applyFont="1" applyBorder="1"/>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quotePrefix="1" applyFont="1" applyBorder="1" applyAlignment="1">
      <alignment horizontal="center" vertical="center" wrapText="1"/>
    </xf>
    <xf numFmtId="44" fontId="26" fillId="4" borderId="3" xfId="1" applyFont="1" applyFill="1" applyBorder="1" applyAlignment="1" applyProtection="1">
      <alignment wrapText="1"/>
    </xf>
    <xf numFmtId="44" fontId="26" fillId="4" borderId="8" xfId="1" applyFont="1" applyFill="1" applyBorder="1" applyAlignment="1" applyProtection="1">
      <alignment wrapText="1"/>
    </xf>
    <xf numFmtId="165" fontId="26" fillId="4" borderId="8" xfId="2" applyNumberFormat="1" applyFont="1" applyFill="1" applyBorder="1" applyAlignment="1" applyProtection="1">
      <alignment wrapText="1"/>
    </xf>
    <xf numFmtId="44" fontId="26" fillId="4" borderId="10" xfId="1" applyFont="1" applyFill="1" applyBorder="1" applyAlignment="1" applyProtection="1">
      <alignment wrapText="1"/>
    </xf>
    <xf numFmtId="165" fontId="26" fillId="4" borderId="10" xfId="2" applyNumberFormat="1" applyFont="1" applyFill="1" applyBorder="1" applyAlignment="1" applyProtection="1">
      <alignment wrapText="1"/>
    </xf>
    <xf numFmtId="44" fontId="26" fillId="5" borderId="3" xfId="1" applyFont="1" applyFill="1" applyBorder="1" applyAlignment="1" applyProtection="1">
      <alignment wrapText="1"/>
    </xf>
    <xf numFmtId="165" fontId="26" fillId="5" borderId="3" xfId="2" applyNumberFormat="1" applyFont="1" applyFill="1" applyBorder="1" applyAlignment="1" applyProtection="1">
      <alignment wrapText="1"/>
    </xf>
    <xf numFmtId="44" fontId="26" fillId="5" borderId="7" xfId="1" applyFont="1" applyFill="1" applyBorder="1" applyAlignment="1" applyProtection="1">
      <alignment wrapText="1"/>
    </xf>
    <xf numFmtId="165" fontId="26" fillId="5" borderId="7" xfId="2" applyNumberFormat="1" applyFont="1" applyFill="1" applyBorder="1" applyAlignment="1" applyProtection="1">
      <alignment wrapText="1"/>
    </xf>
    <xf numFmtId="44" fontId="26" fillId="12" borderId="20" xfId="1" applyFont="1" applyFill="1" applyBorder="1" applyAlignment="1" applyProtection="1">
      <alignment wrapText="1"/>
    </xf>
    <xf numFmtId="165" fontId="26" fillId="12" borderId="20" xfId="2" applyNumberFormat="1" applyFont="1" applyFill="1" applyBorder="1" applyAlignment="1" applyProtection="1">
      <alignment wrapText="1"/>
    </xf>
    <xf numFmtId="44" fontId="26" fillId="6" borderId="10" xfId="1" applyFont="1" applyFill="1" applyBorder="1" applyAlignment="1" applyProtection="1">
      <alignment wrapText="1"/>
    </xf>
    <xf numFmtId="165" fontId="26" fillId="6" borderId="10" xfId="2" applyNumberFormat="1" applyFont="1" applyFill="1" applyBorder="1" applyAlignment="1" applyProtection="1">
      <alignment wrapText="1"/>
    </xf>
    <xf numFmtId="44" fontId="26" fillId="7" borderId="10" xfId="1" applyFont="1" applyFill="1" applyBorder="1" applyAlignment="1" applyProtection="1">
      <alignment wrapText="1"/>
    </xf>
    <xf numFmtId="165" fontId="26" fillId="7" borderId="10" xfId="2" applyNumberFormat="1" applyFont="1" applyFill="1" applyBorder="1" applyAlignment="1" applyProtection="1">
      <alignment wrapText="1"/>
    </xf>
    <xf numFmtId="0" fontId="23" fillId="8" borderId="11" xfId="0" applyFont="1" applyFill="1" applyBorder="1" applyAlignment="1">
      <alignment horizontal="right" vertical="center" wrapText="1"/>
    </xf>
    <xf numFmtId="44" fontId="27" fillId="8" borderId="13" xfId="1" applyFont="1" applyFill="1" applyBorder="1" applyAlignment="1" applyProtection="1">
      <alignment wrapText="1"/>
    </xf>
    <xf numFmtId="165" fontId="27" fillId="8" borderId="13" xfId="2" applyNumberFormat="1" applyFont="1" applyFill="1" applyBorder="1" applyAlignment="1" applyProtection="1">
      <alignment wrapText="1"/>
    </xf>
    <xf numFmtId="44" fontId="27" fillId="0" borderId="0" xfId="1" applyFont="1" applyBorder="1" applyAlignment="1" applyProtection="1">
      <alignment wrapText="1"/>
    </xf>
    <xf numFmtId="0" fontId="26" fillId="0" borderId="0" xfId="0" applyFont="1" applyAlignment="1">
      <alignment horizontal="right" wrapText="1"/>
    </xf>
    <xf numFmtId="7" fontId="26" fillId="0" borderId="0" xfId="1" applyNumberFormat="1" applyFont="1" applyBorder="1" applyAlignment="1" applyProtection="1">
      <alignment horizontal="center" vertical="center"/>
    </xf>
    <xf numFmtId="0" fontId="26" fillId="0" borderId="0" xfId="0" applyFont="1" applyAlignment="1">
      <alignment horizontal="right" vertical="center" wrapText="1"/>
    </xf>
    <xf numFmtId="7" fontId="26" fillId="0" borderId="0" xfId="1" applyNumberFormat="1" applyFont="1" applyBorder="1" applyAlignment="1" applyProtection="1">
      <alignment horizontal="left" vertical="center"/>
    </xf>
    <xf numFmtId="0" fontId="26" fillId="0" borderId="0" xfId="0" applyFont="1" applyAlignment="1">
      <alignment horizontal="center" vertical="center" wrapText="1"/>
    </xf>
    <xf numFmtId="7" fontId="26" fillId="0" borderId="0" xfId="1" applyNumberFormat="1" applyFont="1" applyAlignment="1" applyProtection="1">
      <alignment horizontal="right" vertical="center"/>
    </xf>
    <xf numFmtId="14" fontId="26" fillId="0" borderId="0" xfId="0" applyNumberFormat="1" applyFont="1" applyAlignment="1" applyProtection="1">
      <alignment horizontal="right"/>
      <protection locked="0"/>
    </xf>
    <xf numFmtId="5" fontId="26" fillId="0" borderId="0" xfId="0" applyNumberFormat="1" applyFont="1" applyProtection="1">
      <protection locked="0"/>
    </xf>
    <xf numFmtId="5" fontId="26" fillId="0" borderId="0" xfId="0" applyNumberFormat="1" applyFont="1" applyAlignment="1" applyProtection="1">
      <alignment horizontal="right"/>
      <protection locked="0"/>
    </xf>
    <xf numFmtId="0" fontId="26" fillId="0" borderId="0" xfId="0" applyFont="1" applyProtection="1">
      <protection locked="0"/>
    </xf>
    <xf numFmtId="14" fontId="26" fillId="0" borderId="0" xfId="0" applyNumberFormat="1" applyFont="1" applyProtection="1">
      <protection locked="0"/>
    </xf>
    <xf numFmtId="14" fontId="26" fillId="10" borderId="10" xfId="0" quotePrefix="1" applyNumberFormat="1" applyFont="1" applyFill="1" applyBorder="1" applyAlignment="1" applyProtection="1">
      <alignment horizontal="center" vertical="center" wrapText="1"/>
      <protection locked="0"/>
    </xf>
    <xf numFmtId="0" fontId="26" fillId="10" borderId="10" xfId="0" applyFont="1" applyFill="1" applyBorder="1" applyAlignment="1" applyProtection="1">
      <alignment horizontal="center" vertical="center" wrapText="1"/>
      <protection locked="0"/>
    </xf>
    <xf numFmtId="0" fontId="23" fillId="4"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6" fillId="0" borderId="0" xfId="0" applyFont="1" applyAlignment="1" applyProtection="1">
      <alignment horizontal="center"/>
      <protection locked="0"/>
    </xf>
    <xf numFmtId="14" fontId="26" fillId="0" borderId="10" xfId="0" applyNumberFormat="1" applyFont="1" applyBorder="1" applyProtection="1">
      <protection locked="0"/>
    </xf>
    <xf numFmtId="0" fontId="26" fillId="0" borderId="10" xfId="0" applyFont="1" applyBorder="1" applyProtection="1">
      <protection locked="0"/>
    </xf>
    <xf numFmtId="0" fontId="26" fillId="0" borderId="10" xfId="0" applyFont="1" applyBorder="1" applyAlignment="1" applyProtection="1">
      <alignment horizontal="center" vertical="center"/>
      <protection locked="0"/>
    </xf>
    <xf numFmtId="44" fontId="26" fillId="0" borderId="10" xfId="0" applyNumberFormat="1" applyFont="1" applyBorder="1" applyProtection="1">
      <protection locked="0"/>
    </xf>
    <xf numFmtId="10" fontId="31" fillId="2" borderId="10" xfId="2" applyNumberFormat="1" applyFont="1" applyFill="1" applyBorder="1" applyProtection="1"/>
    <xf numFmtId="44" fontId="26" fillId="0" borderId="12" xfId="0" applyNumberFormat="1" applyFont="1" applyBorder="1"/>
    <xf numFmtId="44" fontId="26" fillId="0" borderId="8" xfId="0" applyNumberFormat="1" applyFont="1" applyBorder="1"/>
    <xf numFmtId="7" fontId="26" fillId="0" borderId="0" xfId="0" applyNumberFormat="1" applyFont="1" applyProtection="1">
      <protection locked="0"/>
    </xf>
    <xf numFmtId="0" fontId="26" fillId="0" borderId="0" xfId="0" applyFont="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1" xfId="0" quotePrefix="1" applyFont="1" applyBorder="1" applyAlignment="1">
      <alignment horizontal="center" vertical="center" wrapText="1"/>
    </xf>
    <xf numFmtId="0" fontId="23" fillId="4" borderId="31" xfId="0" applyFont="1" applyFill="1" applyBorder="1" applyAlignment="1">
      <alignment horizontal="right" vertical="center" wrapText="1"/>
    </xf>
    <xf numFmtId="49" fontId="19" fillId="3" borderId="1" xfId="0" quotePrefix="1" applyNumberFormat="1" applyFont="1" applyFill="1" applyBorder="1" applyProtection="1">
      <protection locked="0"/>
    </xf>
    <xf numFmtId="164" fontId="19" fillId="0" borderId="1" xfId="0" applyNumberFormat="1" applyFont="1" applyBorder="1" applyProtection="1">
      <protection locked="0"/>
    </xf>
    <xf numFmtId="49" fontId="27" fillId="0" borderId="0" xfId="0" applyNumberFormat="1" applyFont="1" applyAlignment="1">
      <alignment horizontal="center" vertical="center" wrapText="1"/>
    </xf>
    <xf numFmtId="49" fontId="23" fillId="0" borderId="4" xfId="0" applyNumberFormat="1" applyFont="1" applyBorder="1"/>
    <xf numFmtId="49" fontId="23" fillId="0" borderId="7" xfId="0" quotePrefix="1" applyNumberFormat="1" applyFont="1" applyBorder="1" applyAlignment="1">
      <alignment horizontal="center" vertical="center" wrapText="1"/>
    </xf>
    <xf numFmtId="49" fontId="26" fillId="4" borderId="8" xfId="2" applyNumberFormat="1" applyFont="1" applyFill="1" applyBorder="1" applyAlignment="1" applyProtection="1">
      <alignment wrapText="1"/>
    </xf>
    <xf numFmtId="49" fontId="26" fillId="4" borderId="10" xfId="2" applyNumberFormat="1" applyFont="1" applyFill="1" applyBorder="1" applyAlignment="1" applyProtection="1">
      <alignment wrapText="1"/>
    </xf>
    <xf numFmtId="49" fontId="26" fillId="5" borderId="3" xfId="2" applyNumberFormat="1" applyFont="1" applyFill="1" applyBorder="1" applyAlignment="1" applyProtection="1">
      <alignment wrapText="1"/>
    </xf>
    <xf numFmtId="49" fontId="26" fillId="5" borderId="7" xfId="2" applyNumberFormat="1" applyFont="1" applyFill="1" applyBorder="1" applyAlignment="1" applyProtection="1">
      <alignment wrapText="1"/>
    </xf>
    <xf numFmtId="49" fontId="26" fillId="12" borderId="20" xfId="2" applyNumberFormat="1" applyFont="1" applyFill="1" applyBorder="1" applyAlignment="1" applyProtection="1">
      <alignment wrapText="1"/>
    </xf>
    <xf numFmtId="49" fontId="26" fillId="6" borderId="10" xfId="2" applyNumberFormat="1" applyFont="1" applyFill="1" applyBorder="1" applyAlignment="1" applyProtection="1">
      <alignment wrapText="1"/>
    </xf>
    <xf numFmtId="49" fontId="26" fillId="7" borderId="10" xfId="2" applyNumberFormat="1" applyFont="1" applyFill="1" applyBorder="1" applyAlignment="1" applyProtection="1">
      <alignment wrapText="1"/>
    </xf>
    <xf numFmtId="49" fontId="27" fillId="8" borderId="13" xfId="2" applyNumberFormat="1" applyFont="1" applyFill="1" applyBorder="1" applyAlignment="1" applyProtection="1">
      <alignment wrapText="1"/>
    </xf>
    <xf numFmtId="0" fontId="32" fillId="0" borderId="0" xfId="0" applyFont="1" applyProtection="1">
      <protection locked="0"/>
    </xf>
    <xf numFmtId="0" fontId="20" fillId="0" borderId="0" xfId="0" applyFont="1" applyProtection="1">
      <protection locked="0"/>
    </xf>
    <xf numFmtId="49" fontId="6" fillId="3" borderId="0" xfId="1" applyNumberFormat="1" applyFont="1" applyFill="1" applyBorder="1" applyAlignment="1" applyProtection="1">
      <alignment horizontal="left"/>
      <protection locked="0"/>
    </xf>
    <xf numFmtId="49" fontId="6" fillId="3" borderId="0" xfId="0" applyNumberFormat="1" applyFont="1" applyFill="1" applyAlignment="1" applyProtection="1">
      <alignment horizontal="left" wrapText="1"/>
      <protection locked="0"/>
    </xf>
    <xf numFmtId="0" fontId="2" fillId="0" borderId="0" xfId="0" applyFont="1" applyAlignment="1">
      <alignment horizontal="center" vertical="center" wrapText="1"/>
    </xf>
    <xf numFmtId="164" fontId="2" fillId="0" borderId="1" xfId="0" quotePrefix="1" applyNumberFormat="1" applyFont="1" applyBorder="1" applyAlignment="1">
      <alignment horizontal="left" wrapText="1"/>
    </xf>
    <xf numFmtId="164" fontId="2" fillId="0" borderId="1" xfId="0" applyNumberFormat="1" applyFont="1" applyBorder="1" applyAlignment="1">
      <alignment horizontal="left" wrapText="1"/>
    </xf>
    <xf numFmtId="0" fontId="4" fillId="0" borderId="3" xfId="0" applyFont="1" applyBorder="1" applyAlignment="1">
      <alignment horizontal="center" vertical="center" wrapText="1"/>
    </xf>
    <xf numFmtId="0" fontId="6" fillId="3" borderId="0" xfId="1" quotePrefix="1" applyNumberFormat="1" applyFont="1" applyFill="1" applyBorder="1" applyAlignment="1" applyProtection="1">
      <alignment horizontal="left"/>
      <protection locked="0"/>
    </xf>
    <xf numFmtId="0" fontId="6" fillId="3" borderId="0" xfId="1" applyNumberFormat="1" applyFont="1" applyFill="1" applyBorder="1" applyAlignment="1" applyProtection="1">
      <alignment horizontal="left"/>
      <protection locked="0"/>
    </xf>
    <xf numFmtId="49" fontId="6" fillId="3" borderId="0" xfId="1" applyNumberFormat="1" applyFont="1" applyFill="1" applyAlignment="1" applyProtection="1">
      <alignment horizontal="left"/>
      <protection locked="0"/>
    </xf>
    <xf numFmtId="14" fontId="6" fillId="0" borderId="10" xfId="0" applyNumberFormat="1" applyFont="1" applyBorder="1" applyAlignment="1">
      <alignment horizontal="right"/>
    </xf>
    <xf numFmtId="0" fontId="6" fillId="0" borderId="1" xfId="0" applyFont="1" applyBorder="1" applyAlignment="1">
      <alignment horizontal="left"/>
    </xf>
    <xf numFmtId="0" fontId="6" fillId="0" borderId="1" xfId="0" applyFont="1" applyBorder="1" applyAlignment="1">
      <alignment horizontal="center"/>
    </xf>
    <xf numFmtId="0" fontId="6" fillId="0" borderId="14" xfId="0" applyFont="1" applyBorder="1" applyAlignment="1">
      <alignment horizontal="left"/>
    </xf>
    <xf numFmtId="5" fontId="6" fillId="9" borderId="0" xfId="0" applyNumberFormat="1" applyFont="1" applyFill="1" applyAlignment="1" applyProtection="1">
      <alignment horizontal="center"/>
      <protection locked="0"/>
    </xf>
    <xf numFmtId="0" fontId="25" fillId="0" borderId="29" xfId="3" applyFont="1" applyBorder="1" applyAlignment="1">
      <alignment horizontal="center" vertical="center" wrapText="1"/>
    </xf>
    <xf numFmtId="0" fontId="17" fillId="0" borderId="30" xfId="3" applyFont="1" applyBorder="1" applyAlignment="1">
      <alignment horizontal="center" vertical="center" wrapText="1"/>
    </xf>
    <xf numFmtId="0" fontId="27" fillId="0" borderId="34" xfId="3" applyFont="1" applyBorder="1" applyAlignment="1">
      <alignment horizontal="center" vertical="center" wrapText="1"/>
    </xf>
    <xf numFmtId="0" fontId="27" fillId="0" borderId="19" xfId="3" applyFont="1" applyBorder="1" applyAlignment="1">
      <alignment horizontal="center" vertical="center" wrapText="1"/>
    </xf>
    <xf numFmtId="0" fontId="27" fillId="0" borderId="33" xfId="3" applyFont="1" applyBorder="1" applyAlignment="1">
      <alignment horizontal="center" vertical="center" wrapText="1"/>
    </xf>
    <xf numFmtId="0" fontId="27" fillId="17" borderId="35" xfId="3" applyFont="1" applyFill="1" applyBorder="1" applyAlignment="1">
      <alignment horizontal="center" vertical="center" wrapText="1"/>
    </xf>
    <xf numFmtId="0" fontId="27" fillId="17" borderId="20" xfId="3" applyFont="1" applyFill="1" applyBorder="1" applyAlignment="1">
      <alignment horizontal="center" vertical="center" wrapText="1"/>
    </xf>
    <xf numFmtId="0" fontId="27" fillId="17" borderId="13" xfId="3" applyFont="1" applyFill="1" applyBorder="1" applyAlignment="1">
      <alignment horizontal="center" vertical="center" wrapText="1"/>
    </xf>
    <xf numFmtId="0" fontId="24" fillId="0" borderId="0" xfId="3" applyFont="1" applyAlignment="1">
      <alignment horizontal="center"/>
    </xf>
    <xf numFmtId="0" fontId="25" fillId="0" borderId="28" xfId="3" applyFont="1" applyBorder="1" applyAlignment="1">
      <alignment horizontal="center" vertical="center" wrapText="1"/>
    </xf>
    <xf numFmtId="0" fontId="25" fillId="0" borderId="30" xfId="3" applyFont="1" applyBorder="1" applyAlignment="1">
      <alignment horizontal="center" vertical="center" wrapText="1"/>
    </xf>
    <xf numFmtId="0" fontId="27" fillId="0" borderId="28" xfId="3" applyFont="1" applyBorder="1" applyAlignment="1">
      <alignment horizontal="center" vertical="center" wrapText="1"/>
    </xf>
    <xf numFmtId="0" fontId="27" fillId="0" borderId="29" xfId="3" applyFont="1" applyBorder="1" applyAlignment="1">
      <alignment horizontal="center" vertical="center" wrapText="1"/>
    </xf>
    <xf numFmtId="0" fontId="27" fillId="0" borderId="30" xfId="3" applyFont="1" applyBorder="1" applyAlignment="1">
      <alignment horizontal="center" vertical="center" wrapText="1"/>
    </xf>
    <xf numFmtId="0" fontId="25" fillId="0" borderId="0" xfId="3" applyFont="1" applyAlignment="1">
      <alignment horizontal="right"/>
    </xf>
    <xf numFmtId="0" fontId="26" fillId="0" borderId="0" xfId="3" applyFont="1" applyAlignment="1">
      <alignment horizontal="right"/>
    </xf>
    <xf numFmtId="0" fontId="25" fillId="0" borderId="1" xfId="3" applyFont="1" applyBorder="1"/>
    <xf numFmtId="0" fontId="27" fillId="0" borderId="1" xfId="3" applyFont="1" applyBorder="1"/>
    <xf numFmtId="0" fontId="17" fillId="0" borderId="1" xfId="3" applyFont="1" applyBorder="1" applyAlignment="1">
      <alignment horizontal="left" wrapText="1"/>
    </xf>
    <xf numFmtId="0" fontId="26" fillId="0" borderId="1" xfId="3" applyFont="1" applyBorder="1" applyAlignment="1">
      <alignment wrapText="1"/>
    </xf>
    <xf numFmtId="0" fontId="27" fillId="0" borderId="24" xfId="3" applyFont="1" applyBorder="1" applyAlignment="1">
      <alignment horizontal="center" vertical="center" wrapText="1"/>
    </xf>
    <xf numFmtId="0" fontId="27" fillId="0" borderId="26" xfId="3" applyFont="1" applyBorder="1" applyAlignment="1">
      <alignment horizontal="center" vertical="center" wrapText="1"/>
    </xf>
    <xf numFmtId="0" fontId="27" fillId="0" borderId="27" xfId="3" applyFont="1" applyBorder="1" applyAlignment="1">
      <alignment horizontal="center" vertical="center" wrapText="1"/>
    </xf>
    <xf numFmtId="0" fontId="29" fillId="0" borderId="18" xfId="3" applyFont="1" applyBorder="1" applyAlignment="1">
      <alignment horizontal="center"/>
    </xf>
    <xf numFmtId="0" fontId="27" fillId="0" borderId="35" xfId="3" applyFont="1" applyBorder="1" applyAlignment="1">
      <alignment horizontal="center" vertical="center" wrapText="1"/>
    </xf>
    <xf numFmtId="0" fontId="27" fillId="0" borderId="20" xfId="3" applyFont="1" applyBorder="1" applyAlignment="1">
      <alignment horizontal="center" vertical="center" wrapText="1"/>
    </xf>
    <xf numFmtId="0" fontId="27" fillId="0" borderId="13" xfId="3" applyFont="1" applyBorder="1" applyAlignment="1">
      <alignment horizontal="center" vertical="center" wrapText="1"/>
    </xf>
    <xf numFmtId="0" fontId="27" fillId="0" borderId="36" xfId="3" applyFont="1" applyBorder="1" applyAlignment="1">
      <alignment horizontal="center" vertical="center" wrapText="1"/>
    </xf>
    <xf numFmtId="0" fontId="27" fillId="0" borderId="37" xfId="3" applyFont="1" applyBorder="1" applyAlignment="1">
      <alignment horizontal="center" vertical="center" wrapText="1"/>
    </xf>
    <xf numFmtId="0" fontId="27" fillId="0" borderId="38" xfId="3" applyFont="1" applyBorder="1" applyAlignment="1">
      <alignment horizontal="center" vertical="center" wrapText="1"/>
    </xf>
    <xf numFmtId="0" fontId="27" fillId="12" borderId="35" xfId="3" applyFont="1" applyFill="1" applyBorder="1" applyAlignment="1">
      <alignment horizontal="center" vertical="center" wrapText="1"/>
    </xf>
    <xf numFmtId="0" fontId="27" fillId="12" borderId="20" xfId="3" applyFont="1" applyFill="1" applyBorder="1" applyAlignment="1">
      <alignment horizontal="center" vertical="center" wrapText="1"/>
    </xf>
    <xf numFmtId="0" fontId="27" fillId="12" borderId="13" xfId="3" applyFont="1" applyFill="1" applyBorder="1" applyAlignment="1">
      <alignment horizontal="center" vertical="center" wrapText="1"/>
    </xf>
    <xf numFmtId="0" fontId="27" fillId="15" borderId="28" xfId="3" applyFont="1" applyFill="1" applyBorder="1" applyAlignment="1">
      <alignment horizontal="center" vertical="center" wrapText="1"/>
    </xf>
    <xf numFmtId="0" fontId="27" fillId="15" borderId="29" xfId="3" applyFont="1" applyFill="1" applyBorder="1" applyAlignment="1">
      <alignment horizontal="center" vertical="center" wrapText="1"/>
    </xf>
    <xf numFmtId="0" fontId="27" fillId="15" borderId="30" xfId="3" applyFont="1" applyFill="1" applyBorder="1" applyAlignment="1">
      <alignment horizontal="center" vertical="center"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wrapText="1"/>
    </xf>
    <xf numFmtId="0" fontId="20" fillId="0" borderId="25" xfId="0" applyFont="1" applyBorder="1" applyAlignment="1">
      <alignment horizontal="left" vertical="top" wrapText="1"/>
    </xf>
    <xf numFmtId="0" fontId="20" fillId="0" borderId="0" xfId="0" applyFont="1" applyAlignment="1">
      <alignment horizontal="left" vertical="top" wrapText="1"/>
    </xf>
    <xf numFmtId="0" fontId="20" fillId="0" borderId="2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27" xfId="0" applyFont="1" applyBorder="1" applyAlignment="1">
      <alignment horizontal="left" vertical="top" wrapText="1"/>
    </xf>
    <xf numFmtId="0" fontId="19" fillId="0" borderId="0" xfId="0" applyFont="1" applyAlignment="1">
      <alignment horizontal="center" vertical="center" wrapText="1"/>
    </xf>
    <xf numFmtId="49" fontId="26" fillId="3" borderId="0" xfId="1" applyNumberFormat="1" applyFont="1" applyFill="1" applyBorder="1" applyAlignment="1" applyProtection="1">
      <alignment horizontal="left"/>
      <protection locked="0"/>
    </xf>
    <xf numFmtId="49" fontId="26" fillId="3" borderId="0" xfId="0" applyNumberFormat="1" applyFont="1" applyFill="1" applyAlignment="1" applyProtection="1">
      <alignment horizontal="left" wrapText="1"/>
      <protection locked="0"/>
    </xf>
    <xf numFmtId="164" fontId="19" fillId="0" borderId="1" xfId="0" quotePrefix="1" applyNumberFormat="1" applyFont="1" applyBorder="1" applyAlignment="1">
      <alignment horizontal="left" wrapText="1"/>
    </xf>
    <xf numFmtId="164" fontId="19" fillId="0" borderId="1" xfId="0" applyNumberFormat="1" applyFont="1" applyBorder="1" applyAlignment="1">
      <alignment horizontal="left" wrapText="1"/>
    </xf>
    <xf numFmtId="0" fontId="23" fillId="0" borderId="3" xfId="0" applyFont="1" applyBorder="1" applyAlignment="1">
      <alignment horizontal="center" vertical="center" wrapText="1"/>
    </xf>
    <xf numFmtId="0" fontId="26" fillId="3" borderId="0" xfId="1" quotePrefix="1" applyNumberFormat="1" applyFont="1" applyFill="1" applyBorder="1" applyAlignment="1" applyProtection="1">
      <alignment horizontal="left"/>
      <protection locked="0"/>
    </xf>
    <xf numFmtId="0" fontId="26" fillId="3" borderId="0" xfId="1" applyNumberFormat="1" applyFont="1" applyFill="1" applyBorder="1" applyAlignment="1" applyProtection="1">
      <alignment horizontal="left"/>
      <protection locked="0"/>
    </xf>
    <xf numFmtId="49" fontId="26" fillId="3" borderId="0" xfId="1" applyNumberFormat="1" applyFont="1" applyFill="1" applyAlignment="1" applyProtection="1">
      <alignment horizontal="left"/>
      <protection locked="0"/>
    </xf>
    <xf numFmtId="14" fontId="26" fillId="0" borderId="10" xfId="0" applyNumberFormat="1" applyFont="1" applyBorder="1" applyAlignment="1">
      <alignment horizontal="right"/>
    </xf>
    <xf numFmtId="0" fontId="26" fillId="0" borderId="1" xfId="0" applyFont="1" applyBorder="1" applyAlignment="1">
      <alignment horizontal="left"/>
    </xf>
    <xf numFmtId="0" fontId="26" fillId="0" borderId="1" xfId="0" applyFont="1" applyBorder="1" applyAlignment="1">
      <alignment horizontal="center"/>
    </xf>
    <xf numFmtId="0" fontId="26" fillId="0" borderId="14" xfId="0" applyFont="1" applyBorder="1" applyAlignment="1">
      <alignment horizontal="left"/>
    </xf>
    <xf numFmtId="5" fontId="26" fillId="9" borderId="0" xfId="0" applyNumberFormat="1" applyFont="1" applyFill="1" applyAlignment="1" applyProtection="1">
      <alignment horizontal="center"/>
      <protection locked="0"/>
    </xf>
    <xf numFmtId="0" fontId="19" fillId="0" borderId="0" xfId="0" applyFont="1" applyAlignment="1" applyProtection="1">
      <alignment horizontal="center" vertical="center" wrapText="1"/>
    </xf>
  </cellXfs>
  <cellStyles count="9">
    <cellStyle name="Comma 2" xfId="5" xr:uid="{C23B5181-ACB2-4559-9CA3-CC54F1B9153B}"/>
    <cellStyle name="Comma 3" xfId="4" xr:uid="{1599F1F4-FBC1-4B99-933F-031225142D0F}"/>
    <cellStyle name="Currency" xfId="1" builtinId="4"/>
    <cellStyle name="Currency 2" xfId="6" xr:uid="{083E2E44-C86F-41F4-9CAA-231015269724}"/>
    <cellStyle name="Input" xfId="8" builtinId="20"/>
    <cellStyle name="Normal" xfId="0" builtinId="0"/>
    <cellStyle name="Normal 2" xfId="3" xr:uid="{EF0226E8-2088-4744-AA97-984B86D6AB37}"/>
    <cellStyle name="Percent" xfId="2" builtinId="5"/>
    <cellStyle name="Percent 2" xfId="7" xr:uid="{F6FA7507-753B-4671-80F1-24CD5CCC19F4}"/>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numFmt numFmtId="14" formatCode="0.00%"/>
      <fill>
        <patternFill>
          <bgColor theme="3" tint="0.39994506668294322"/>
        </patternFill>
      </fill>
    </dxf>
    <dxf>
      <font>
        <color theme="0"/>
      </font>
      <numFmt numFmtId="14" formatCode="0.00%"/>
      <fill>
        <patternFill>
          <bgColor theme="3" tint="0.39994506668294322"/>
        </patternFill>
      </fill>
    </dxf>
    <dxf>
      <font>
        <b/>
        <i val="0"/>
        <strike val="0"/>
        <color theme="0"/>
      </font>
      <numFmt numFmtId="14" formatCode="0.00%"/>
      <fill>
        <patternFill>
          <bgColor theme="3" tint="0.39994506668294322"/>
        </patternFill>
      </fill>
    </dxf>
    <dxf>
      <font>
        <color theme="0"/>
      </font>
      <numFmt numFmtId="14" formatCode="0.00%"/>
      <fill>
        <patternFill>
          <bgColor theme="3" tint="0.39994506668294322"/>
        </patternFill>
      </fill>
    </dxf>
    <dxf>
      <font>
        <b/>
        <i val="0"/>
        <strike val="0"/>
        <color theme="0"/>
      </font>
      <numFmt numFmtId="14" formatCode="0.00%"/>
      <fill>
        <patternFill>
          <bgColor theme="3" tint="0.39994506668294322"/>
        </patternFill>
      </fill>
    </dxf>
    <dxf>
      <font>
        <color theme="0"/>
      </font>
      <numFmt numFmtId="14" formatCode="0.00%"/>
      <fill>
        <patternFill>
          <bgColor theme="3" tint="0.39994506668294322"/>
        </patternFill>
      </fill>
    </dxf>
    <dxf>
      <font>
        <b/>
        <i val="0"/>
        <strike val="0"/>
        <color theme="0"/>
      </font>
      <numFmt numFmtId="14" formatCode="0.00%"/>
      <fill>
        <patternFill>
          <bgColor theme="3" tint="0.39994506668294322"/>
        </patternFill>
      </fill>
    </dxf>
    <dxf>
      <font>
        <color theme="0"/>
      </font>
      <numFmt numFmtId="14" formatCode="0.00%"/>
      <fill>
        <patternFill>
          <bgColor theme="3" tint="0.39994506668294322"/>
        </patternFill>
      </fill>
    </dxf>
    <dxf>
      <font>
        <b/>
        <i val="0"/>
        <strike val="0"/>
        <color theme="0"/>
      </font>
      <numFmt numFmtId="14" formatCode="0.00%"/>
      <fill>
        <patternFill>
          <bgColor theme="3" tint="0.39994506668294322"/>
        </patternFill>
      </fill>
    </dxf>
    <dxf>
      <font>
        <color theme="0"/>
      </font>
      <numFmt numFmtId="14" formatCode="0.00%"/>
      <fill>
        <patternFill>
          <bgColor theme="3" tint="0.3999450666829432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4E18-F5F9-43EE-B859-E7AD6DE3EB43}">
  <sheetPr>
    <tabColor rgb="FFFF0000"/>
  </sheetPr>
  <dimension ref="B2:G31"/>
  <sheetViews>
    <sheetView showGridLines="0" view="pageBreakPreview" zoomScaleNormal="100" zoomScaleSheetLayoutView="100" workbookViewId="0">
      <selection activeCell="C10" sqref="A10:N25"/>
    </sheetView>
  </sheetViews>
  <sheetFormatPr defaultRowHeight="15" x14ac:dyDescent="0.25"/>
  <cols>
    <col min="2" max="2" width="28.42578125" customWidth="1"/>
    <col min="3" max="4" width="19.42578125" customWidth="1"/>
    <col min="5" max="5" width="21.5703125" customWidth="1"/>
    <col min="6" max="6" width="20.42578125" customWidth="1"/>
    <col min="7" max="7" width="22.7109375" customWidth="1"/>
  </cols>
  <sheetData>
    <row r="2" spans="2:7" ht="19.5" x14ac:dyDescent="0.25">
      <c r="B2" s="276" t="s">
        <v>0</v>
      </c>
      <c r="C2" s="276"/>
      <c r="D2" s="276"/>
      <c r="E2" s="276"/>
      <c r="F2" s="276"/>
      <c r="G2" s="276"/>
    </row>
    <row r="3" spans="2:7" ht="19.5" x14ac:dyDescent="0.25">
      <c r="B3" s="276" t="s">
        <v>1</v>
      </c>
      <c r="C3" s="276"/>
      <c r="D3" s="276"/>
      <c r="E3" s="276"/>
      <c r="F3" s="276"/>
      <c r="G3" s="276"/>
    </row>
    <row r="4" spans="2:7" ht="19.5" x14ac:dyDescent="0.25">
      <c r="B4" s="1"/>
      <c r="C4" s="1"/>
      <c r="D4" s="1"/>
      <c r="E4" s="1"/>
      <c r="F4" s="1"/>
      <c r="G4" s="1"/>
    </row>
    <row r="5" spans="2:7" ht="19.5" x14ac:dyDescent="0.35">
      <c r="B5" s="2" t="s">
        <v>2</v>
      </c>
      <c r="C5" s="277">
        <f>'Agency Information'!C3</f>
        <v>0</v>
      </c>
      <c r="D5" s="278"/>
      <c r="E5" s="2" t="s">
        <v>3</v>
      </c>
      <c r="F5" s="67"/>
      <c r="G5" s="68"/>
    </row>
    <row r="6" spans="2:7" x14ac:dyDescent="0.25">
      <c r="B6" s="3"/>
      <c r="C6" s="3"/>
      <c r="D6" s="3"/>
      <c r="E6" s="3"/>
      <c r="F6" s="3"/>
      <c r="G6" s="4"/>
    </row>
    <row r="7" spans="2:7" ht="15.75" thickBot="1" x14ac:dyDescent="0.3">
      <c r="B7" s="3">
        <v>1</v>
      </c>
      <c r="C7" s="3">
        <v>2</v>
      </c>
      <c r="D7" s="3">
        <v>3</v>
      </c>
      <c r="E7" s="3">
        <v>4</v>
      </c>
      <c r="F7" s="3">
        <v>5</v>
      </c>
      <c r="G7" s="3">
        <v>6</v>
      </c>
    </row>
    <row r="8" spans="2:7" ht="15.75" x14ac:dyDescent="0.3">
      <c r="B8" s="5"/>
      <c r="C8" s="6"/>
      <c r="D8" s="279" t="s">
        <v>4</v>
      </c>
      <c r="E8" s="279"/>
      <c r="F8" s="6"/>
      <c r="G8" s="7"/>
    </row>
    <row r="9" spans="2:7" ht="32.25" thickBot="1" x14ac:dyDescent="0.3">
      <c r="B9" s="8" t="s">
        <v>5</v>
      </c>
      <c r="C9" s="9" t="s">
        <v>6</v>
      </c>
      <c r="D9" s="9" t="s">
        <v>7</v>
      </c>
      <c r="E9" s="10" t="s">
        <v>8</v>
      </c>
      <c r="F9" s="10" t="s">
        <v>9</v>
      </c>
      <c r="G9" s="10" t="s">
        <v>10</v>
      </c>
    </row>
    <row r="10" spans="2:7" ht="15.75" x14ac:dyDescent="0.25">
      <c r="B10" s="11" t="s">
        <v>11</v>
      </c>
      <c r="C10" s="12">
        <f>'Agency Information'!C8</f>
        <v>0</v>
      </c>
      <c r="D10" s="12"/>
      <c r="E10" s="13">
        <f>'CSB DJ Template'!F48</f>
        <v>0</v>
      </c>
      <c r="F10" s="13">
        <f>ROUND(SUM(D10:E10),2)</f>
        <v>0</v>
      </c>
      <c r="G10" s="13">
        <f>ROUND(C10-F10,2)</f>
        <v>0</v>
      </c>
    </row>
    <row r="11" spans="2:7" ht="15.75" x14ac:dyDescent="0.25">
      <c r="B11" s="14" t="s">
        <v>12</v>
      </c>
      <c r="C11" s="16">
        <f>'Agency Information'!C9</f>
        <v>0</v>
      </c>
      <c r="D11" s="16"/>
      <c r="E11" s="15">
        <f>'CSB DJ Template'!G48</f>
        <v>0</v>
      </c>
      <c r="F11" s="15">
        <f t="shared" ref="F11:F25" si="0">ROUND(SUM(D11:E11),2)</f>
        <v>0</v>
      </c>
      <c r="G11" s="15">
        <f t="shared" ref="G11:G25" si="1">ROUND(C11-F11,2)</f>
        <v>0</v>
      </c>
    </row>
    <row r="12" spans="2:7" ht="15.75" x14ac:dyDescent="0.25">
      <c r="B12" s="14" t="s">
        <v>13</v>
      </c>
      <c r="C12" s="16">
        <f>'Agency Information'!C10</f>
        <v>0</v>
      </c>
      <c r="D12" s="16"/>
      <c r="E12" s="15">
        <f>'CSB DJ Template'!H48</f>
        <v>0</v>
      </c>
      <c r="F12" s="15">
        <f t="shared" si="0"/>
        <v>0</v>
      </c>
      <c r="G12" s="15">
        <f t="shared" si="1"/>
        <v>0</v>
      </c>
    </row>
    <row r="13" spans="2:7" ht="16.5" thickBot="1" x14ac:dyDescent="0.3">
      <c r="B13" s="14" t="s">
        <v>40</v>
      </c>
      <c r="C13" s="16">
        <f>'Agency Information'!C11</f>
        <v>0</v>
      </c>
      <c r="D13" s="16"/>
      <c r="E13" s="15">
        <f>'CSB DJ Template'!I48</f>
        <v>0</v>
      </c>
      <c r="F13" s="15">
        <f t="shared" si="0"/>
        <v>0</v>
      </c>
      <c r="G13" s="15">
        <f t="shared" si="1"/>
        <v>0</v>
      </c>
    </row>
    <row r="14" spans="2:7" ht="16.5" thickBot="1" x14ac:dyDescent="0.3">
      <c r="B14" s="17" t="s">
        <v>41</v>
      </c>
      <c r="C14" s="19">
        <f>'Agency Information'!C12</f>
        <v>0</v>
      </c>
      <c r="D14" s="19"/>
      <c r="E14" s="18">
        <f>'CSB DJ Template'!J48</f>
        <v>0</v>
      </c>
      <c r="F14" s="18">
        <f t="shared" si="0"/>
        <v>0</v>
      </c>
      <c r="G14" s="18">
        <f t="shared" si="1"/>
        <v>0</v>
      </c>
    </row>
    <row r="15" spans="2:7" ht="15.75" x14ac:dyDescent="0.25">
      <c r="B15" s="17" t="s">
        <v>15</v>
      </c>
      <c r="C15" s="19">
        <f>'Agency Information'!C13</f>
        <v>0</v>
      </c>
      <c r="D15" s="19"/>
      <c r="E15" s="18">
        <f>'CSB DJ Template'!K48</f>
        <v>0</v>
      </c>
      <c r="F15" s="18">
        <f t="shared" si="0"/>
        <v>0</v>
      </c>
      <c r="G15" s="18">
        <f t="shared" si="1"/>
        <v>0</v>
      </c>
    </row>
    <row r="16" spans="2:7" ht="32.25" thickBot="1" x14ac:dyDescent="0.3">
      <c r="B16" s="52" t="s">
        <v>42</v>
      </c>
      <c r="C16" s="21">
        <f>'Agency Information'!C14</f>
        <v>0</v>
      </c>
      <c r="D16" s="21"/>
      <c r="E16" s="20">
        <f>'CSB DJ Template'!L$48</f>
        <v>0</v>
      </c>
      <c r="F16" s="20">
        <f t="shared" si="0"/>
        <v>0</v>
      </c>
      <c r="G16" s="20">
        <f t="shared" si="1"/>
        <v>0</v>
      </c>
    </row>
    <row r="17" spans="2:7" ht="15.75" x14ac:dyDescent="0.25">
      <c r="B17" s="63" t="s">
        <v>14</v>
      </c>
      <c r="C17" s="64">
        <f>'Agency Information'!C15</f>
        <v>0</v>
      </c>
      <c r="D17" s="64"/>
      <c r="E17" s="65">
        <f>'CSB DJ Template'!M48</f>
        <v>0</v>
      </c>
      <c r="F17" s="65"/>
      <c r="G17" s="65"/>
    </row>
    <row r="18" spans="2:7" ht="31.5" x14ac:dyDescent="0.25">
      <c r="B18" s="22" t="s">
        <v>16</v>
      </c>
      <c r="C18" s="24">
        <f>'Agency Information'!C16</f>
        <v>0</v>
      </c>
      <c r="D18" s="24"/>
      <c r="E18" s="23">
        <f>'CSB DJ Template'!N48</f>
        <v>0</v>
      </c>
      <c r="F18" s="23">
        <f t="shared" si="0"/>
        <v>0</v>
      </c>
      <c r="G18" s="23">
        <f t="shared" si="1"/>
        <v>0</v>
      </c>
    </row>
    <row r="19" spans="2:7" ht="78.75" x14ac:dyDescent="0.25">
      <c r="B19" s="22" t="s">
        <v>43</v>
      </c>
      <c r="C19" s="24">
        <f>'Agency Information'!C17</f>
        <v>0</v>
      </c>
      <c r="D19" s="24"/>
      <c r="E19" s="23">
        <f>'CSB DJ Template'!O48</f>
        <v>0</v>
      </c>
      <c r="F19" s="23">
        <f t="shared" si="0"/>
        <v>0</v>
      </c>
      <c r="G19" s="23">
        <f t="shared" si="1"/>
        <v>0</v>
      </c>
    </row>
    <row r="20" spans="2:7" ht="63" x14ac:dyDescent="0.25">
      <c r="B20" s="22" t="s">
        <v>44</v>
      </c>
      <c r="C20" s="24">
        <f>'Agency Information'!C18</f>
        <v>0</v>
      </c>
      <c r="D20" s="24"/>
      <c r="E20" s="23">
        <f>'CSB DJ Template'!P48</f>
        <v>0</v>
      </c>
      <c r="F20" s="23">
        <f t="shared" si="0"/>
        <v>0</v>
      </c>
      <c r="G20" s="23">
        <f t="shared" si="1"/>
        <v>0</v>
      </c>
    </row>
    <row r="21" spans="2:7" ht="15.75" x14ac:dyDescent="0.25">
      <c r="B21" s="22" t="s">
        <v>45</v>
      </c>
      <c r="C21" s="24">
        <f>'Agency Information'!C19</f>
        <v>0</v>
      </c>
      <c r="D21" s="24"/>
      <c r="E21" s="23">
        <f>'CSB DJ Template'!Q48</f>
        <v>0</v>
      </c>
      <c r="F21" s="23">
        <f t="shared" si="0"/>
        <v>0</v>
      </c>
      <c r="G21" s="23">
        <f t="shared" si="1"/>
        <v>0</v>
      </c>
    </row>
    <row r="22" spans="2:7" ht="47.25" x14ac:dyDescent="0.25">
      <c r="B22" s="22" t="s">
        <v>46</v>
      </c>
      <c r="C22" s="24">
        <f>'Agency Information'!C20</f>
        <v>0</v>
      </c>
      <c r="D22" s="24"/>
      <c r="E22" s="23">
        <f>'CSB DJ Template'!R48</f>
        <v>0</v>
      </c>
      <c r="F22" s="23">
        <f t="shared" si="0"/>
        <v>0</v>
      </c>
      <c r="G22" s="23">
        <f t="shared" si="1"/>
        <v>0</v>
      </c>
    </row>
    <row r="23" spans="2:7" ht="47.25" x14ac:dyDescent="0.25">
      <c r="B23" s="22" t="s">
        <v>104</v>
      </c>
      <c r="C23" s="24">
        <f>'Agency Information'!C21</f>
        <v>0</v>
      </c>
      <c r="D23" s="24"/>
      <c r="E23" s="23">
        <f>'CSB DJ Template'!S48</f>
        <v>0</v>
      </c>
      <c r="F23" s="23">
        <f t="shared" si="0"/>
        <v>0</v>
      </c>
      <c r="G23" s="23">
        <f t="shared" si="1"/>
        <v>0</v>
      </c>
    </row>
    <row r="24" spans="2:7" ht="31.5" x14ac:dyDescent="0.25">
      <c r="B24" s="25" t="s">
        <v>17</v>
      </c>
      <c r="C24" s="27">
        <f>'Agency Information'!C22</f>
        <v>0</v>
      </c>
      <c r="D24" s="27"/>
      <c r="E24" s="26">
        <f>'CSB DJ Template'!T48</f>
        <v>0</v>
      </c>
      <c r="F24" s="26">
        <f t="shared" si="0"/>
        <v>0</v>
      </c>
      <c r="G24" s="26">
        <f t="shared" si="1"/>
        <v>0</v>
      </c>
    </row>
    <row r="25" spans="2:7" ht="15.75" x14ac:dyDescent="0.25">
      <c r="B25" s="25" t="s">
        <v>18</v>
      </c>
      <c r="C25" s="27">
        <f>'Agency Information'!C23</f>
        <v>0</v>
      </c>
      <c r="D25" s="27"/>
      <c r="E25" s="26">
        <f>'CSB DJ Template'!U48</f>
        <v>0</v>
      </c>
      <c r="F25" s="26">
        <f t="shared" si="0"/>
        <v>0</v>
      </c>
      <c r="G25" s="26">
        <f t="shared" si="1"/>
        <v>0</v>
      </c>
    </row>
    <row r="26" spans="2:7" ht="16.5" thickBot="1" x14ac:dyDescent="0.3">
      <c r="B26" s="28" t="s">
        <v>19</v>
      </c>
      <c r="C26" s="29">
        <f>ROUND(SUM(C10:C25),2)</f>
        <v>0</v>
      </c>
      <c r="D26" s="29">
        <f>ROUND(SUM(D10:D25),2)</f>
        <v>0</v>
      </c>
      <c r="E26" s="29">
        <f>ROUND(SUM(E10:E25),2)</f>
        <v>0</v>
      </c>
      <c r="F26" s="29">
        <f>ROUND(SUM(F10:F25),2)</f>
        <v>0</v>
      </c>
      <c r="G26" s="29">
        <f>ROUND(SUM(G10:G25),2)</f>
        <v>0</v>
      </c>
    </row>
    <row r="27" spans="2:7" x14ac:dyDescent="0.25">
      <c r="B27" s="30"/>
      <c r="C27" s="31"/>
      <c r="D27" s="31"/>
      <c r="E27" s="31"/>
      <c r="F27" s="31"/>
      <c r="G27" s="31"/>
    </row>
    <row r="28" spans="2:7" x14ac:dyDescent="0.25">
      <c r="B28" s="30"/>
      <c r="C28" s="31"/>
      <c r="D28" s="31"/>
      <c r="E28" s="31"/>
      <c r="F28" s="31"/>
      <c r="G28" s="31"/>
    </row>
    <row r="29" spans="2:7" x14ac:dyDescent="0.25">
      <c r="B29" s="32" t="s">
        <v>20</v>
      </c>
      <c r="C29" s="280">
        <f>'Agency Information'!C4</f>
        <v>0</v>
      </c>
      <c r="D29" s="281"/>
      <c r="E29" s="33" t="s">
        <v>21</v>
      </c>
      <c r="F29" s="282"/>
      <c r="G29" s="282"/>
    </row>
    <row r="30" spans="2:7" x14ac:dyDescent="0.25">
      <c r="B30" s="34"/>
      <c r="C30" s="35"/>
      <c r="D30" s="33"/>
      <c r="E30" s="33"/>
      <c r="F30" s="36"/>
      <c r="G30" s="30"/>
    </row>
    <row r="31" spans="2:7" x14ac:dyDescent="0.25">
      <c r="B31" s="32" t="s">
        <v>22</v>
      </c>
      <c r="C31" s="274"/>
      <c r="D31" s="274"/>
      <c r="E31" s="37" t="s">
        <v>23</v>
      </c>
      <c r="F31" s="275"/>
      <c r="G31" s="275"/>
    </row>
  </sheetData>
  <mergeCells count="8">
    <mergeCell ref="C31:D31"/>
    <mergeCell ref="F31:G31"/>
    <mergeCell ref="B2:G2"/>
    <mergeCell ref="B3:G3"/>
    <mergeCell ref="C5:D5"/>
    <mergeCell ref="D8:E8"/>
    <mergeCell ref="C29:D29"/>
    <mergeCell ref="F29:G29"/>
  </mergeCells>
  <conditionalFormatting sqref="G27:G28">
    <cfRule type="cellIs" dxfId="23" priority="1" operator="lessThan">
      <formula>0</formula>
    </cfRule>
  </conditionalFormatting>
  <pageMargins left="0.7" right="0.7" top="0.75" bottom="0.75" header="0.3" footer="0.3"/>
  <pageSetup scale="5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B6F3-FABF-4FB9-BC03-898807457C5A}">
  <sheetPr>
    <tabColor rgb="FFFF0000"/>
  </sheetPr>
  <dimension ref="A1:U124"/>
  <sheetViews>
    <sheetView view="pageBreakPreview" zoomScale="70" zoomScaleNormal="100" zoomScaleSheetLayoutView="70" workbookViewId="0">
      <selection activeCell="C10" sqref="A10:N25"/>
    </sheetView>
  </sheetViews>
  <sheetFormatPr defaultColWidth="8.7109375" defaultRowHeight="13.5" x14ac:dyDescent="0.25"/>
  <cols>
    <col min="1" max="1" width="12.42578125" style="43" customWidth="1"/>
    <col min="2" max="2" width="7.5703125" style="44" bestFit="1" customWidth="1"/>
    <col min="3" max="3" width="35.42578125" style="44" customWidth="1"/>
    <col min="4" max="4" width="32" style="44" customWidth="1"/>
    <col min="5" max="5" width="13.5703125" style="44" bestFit="1" customWidth="1"/>
    <col min="6" max="6" width="15.5703125" style="39" customWidth="1"/>
    <col min="7" max="7" width="13" style="39" customWidth="1"/>
    <col min="8" max="8" width="18" style="39" bestFit="1" customWidth="1"/>
    <col min="9" max="10" width="11.42578125" style="39" bestFit="1" customWidth="1"/>
    <col min="11" max="11" width="22.42578125" style="39" bestFit="1" customWidth="1"/>
    <col min="12" max="12" width="20.5703125" style="39" customWidth="1"/>
    <col min="13" max="13" width="21" style="39" bestFit="1" customWidth="1"/>
    <col min="14" max="14" width="17.28515625" style="39" customWidth="1"/>
    <col min="15" max="15" width="25.28515625" style="39" customWidth="1"/>
    <col min="16" max="16" width="28.42578125" style="39" customWidth="1"/>
    <col min="17" max="17" width="14.42578125" style="39" bestFit="1" customWidth="1"/>
    <col min="18" max="18" width="23.7109375" style="39" customWidth="1"/>
    <col min="19" max="19" width="22.28515625" style="41" customWidth="1"/>
    <col min="20" max="20" width="20" style="42" customWidth="1"/>
    <col min="21" max="21" width="15.7109375" style="42" customWidth="1"/>
    <col min="22" max="16384" width="8.7109375" style="42"/>
  </cols>
  <sheetData>
    <row r="1" spans="1:21" x14ac:dyDescent="0.25">
      <c r="A1" s="38" t="s">
        <v>2</v>
      </c>
      <c r="B1" s="284">
        <f>'CSB Invoice Template'!C5</f>
        <v>0</v>
      </c>
      <c r="C1" s="284"/>
      <c r="D1" s="284"/>
      <c r="E1" s="284"/>
      <c r="F1" s="284"/>
      <c r="G1" s="284"/>
      <c r="I1" s="40"/>
      <c r="J1" s="40"/>
      <c r="K1" s="40" t="s">
        <v>24</v>
      </c>
      <c r="L1" s="285">
        <f>'CSB Invoice Template'!F5</f>
        <v>0</v>
      </c>
      <c r="M1" s="285"/>
      <c r="N1" s="285"/>
      <c r="O1" s="285"/>
    </row>
    <row r="2" spans="1:21" x14ac:dyDescent="0.25">
      <c r="A2" s="38" t="s">
        <v>20</v>
      </c>
      <c r="B2" s="286">
        <f>'CSB Invoice Template'!C29</f>
        <v>0</v>
      </c>
      <c r="C2" s="286"/>
      <c r="D2" s="286"/>
      <c r="E2" s="286"/>
      <c r="F2" s="286"/>
      <c r="G2" s="286"/>
    </row>
    <row r="3" spans="1:21" x14ac:dyDescent="0.25">
      <c r="M3" s="287"/>
      <c r="N3" s="287"/>
      <c r="O3" s="287"/>
      <c r="P3" s="287"/>
      <c r="Q3" s="287"/>
      <c r="R3" s="287"/>
      <c r="S3" s="42"/>
    </row>
    <row r="4" spans="1:21" s="45" customFormat="1" ht="108" customHeight="1" x14ac:dyDescent="0.25">
      <c r="A4" s="62" t="s">
        <v>25</v>
      </c>
      <c r="B4" s="53" t="s">
        <v>26</v>
      </c>
      <c r="C4" s="53" t="s">
        <v>27</v>
      </c>
      <c r="D4" s="53" t="s">
        <v>28</v>
      </c>
      <c r="E4" s="53" t="s">
        <v>29</v>
      </c>
      <c r="F4" s="54" t="s">
        <v>11</v>
      </c>
      <c r="G4" s="54" t="s">
        <v>12</v>
      </c>
      <c r="H4" s="54" t="s">
        <v>13</v>
      </c>
      <c r="I4" s="54" t="s">
        <v>40</v>
      </c>
      <c r="J4" s="55" t="s">
        <v>41</v>
      </c>
      <c r="K4" s="55" t="s">
        <v>15</v>
      </c>
      <c r="L4" s="55" t="s">
        <v>42</v>
      </c>
      <c r="M4" s="66" t="s">
        <v>14</v>
      </c>
      <c r="N4" s="56" t="s">
        <v>16</v>
      </c>
      <c r="O4" s="56" t="s">
        <v>43</v>
      </c>
      <c r="P4" s="56" t="s">
        <v>44</v>
      </c>
      <c r="Q4" s="56" t="s">
        <v>45</v>
      </c>
      <c r="R4" s="56" t="s">
        <v>46</v>
      </c>
      <c r="S4" s="56" t="s">
        <v>104</v>
      </c>
      <c r="T4" s="57" t="s">
        <v>17</v>
      </c>
      <c r="U4" s="57" t="s">
        <v>18</v>
      </c>
    </row>
    <row r="5" spans="1:21" x14ac:dyDescent="0.25">
      <c r="A5" s="58"/>
      <c r="B5" s="46"/>
      <c r="C5" s="46"/>
      <c r="D5" s="46"/>
      <c r="E5" s="47" t="s">
        <v>30</v>
      </c>
      <c r="F5" s="48"/>
      <c r="G5" s="48"/>
      <c r="H5" s="48"/>
      <c r="I5" s="48"/>
      <c r="J5" s="48"/>
      <c r="K5" s="48"/>
      <c r="L5" s="48"/>
      <c r="M5" s="48"/>
      <c r="N5" s="48"/>
      <c r="O5" s="48"/>
      <c r="P5" s="48"/>
      <c r="Q5" s="48"/>
      <c r="R5" s="48"/>
      <c r="S5" s="49"/>
      <c r="T5" s="49"/>
      <c r="U5" s="49"/>
    </row>
    <row r="6" spans="1:21" x14ac:dyDescent="0.25">
      <c r="A6" s="58"/>
      <c r="B6" s="46"/>
      <c r="C6" s="46"/>
      <c r="D6" s="46"/>
      <c r="E6" s="47" t="s">
        <v>30</v>
      </c>
      <c r="F6" s="48"/>
      <c r="G6" s="48"/>
      <c r="H6" s="48"/>
      <c r="I6" s="48"/>
      <c r="J6" s="48"/>
      <c r="K6" s="48"/>
      <c r="L6" s="48"/>
      <c r="M6" s="48"/>
      <c r="N6" s="48"/>
      <c r="O6" s="48"/>
      <c r="P6" s="48"/>
      <c r="Q6" s="48"/>
      <c r="R6" s="48"/>
      <c r="S6" s="49"/>
      <c r="T6" s="49"/>
      <c r="U6" s="49"/>
    </row>
    <row r="7" spans="1:21" x14ac:dyDescent="0.25">
      <c r="A7" s="58"/>
      <c r="B7" s="46"/>
      <c r="C7" s="46"/>
      <c r="D7" s="46"/>
      <c r="E7" s="47" t="s">
        <v>30</v>
      </c>
      <c r="F7" s="48"/>
      <c r="G7" s="48"/>
      <c r="H7" s="48"/>
      <c r="I7" s="48"/>
      <c r="J7" s="48"/>
      <c r="K7" s="48"/>
      <c r="L7" s="48"/>
      <c r="M7" s="48"/>
      <c r="N7" s="48"/>
      <c r="O7" s="48"/>
      <c r="P7" s="48"/>
      <c r="Q7" s="48"/>
      <c r="R7" s="48"/>
      <c r="S7" s="49"/>
      <c r="T7" s="49"/>
      <c r="U7" s="49"/>
    </row>
    <row r="8" spans="1:21" x14ac:dyDescent="0.25">
      <c r="A8" s="58"/>
      <c r="B8" s="46"/>
      <c r="C8" s="46"/>
      <c r="D8" s="46"/>
      <c r="E8" s="47" t="s">
        <v>30</v>
      </c>
      <c r="F8" s="48"/>
      <c r="G8" s="48"/>
      <c r="H8" s="48"/>
      <c r="I8" s="48"/>
      <c r="J8" s="48"/>
      <c r="K8" s="48"/>
      <c r="L8" s="48"/>
      <c r="M8" s="48"/>
      <c r="N8" s="48"/>
      <c r="O8" s="48"/>
      <c r="P8" s="48"/>
      <c r="Q8" s="48"/>
      <c r="R8" s="48"/>
      <c r="S8" s="49"/>
      <c r="T8" s="49"/>
      <c r="U8" s="49"/>
    </row>
    <row r="9" spans="1:21" x14ac:dyDescent="0.25">
      <c r="A9" s="58"/>
      <c r="B9" s="46"/>
      <c r="C9" s="46"/>
      <c r="D9" s="46"/>
      <c r="E9" s="47" t="s">
        <v>30</v>
      </c>
      <c r="F9" s="48"/>
      <c r="G9" s="48"/>
      <c r="H9" s="48"/>
      <c r="I9" s="48"/>
      <c r="J9" s="48"/>
      <c r="K9" s="48"/>
      <c r="L9" s="48"/>
      <c r="M9" s="48"/>
      <c r="N9" s="48"/>
      <c r="O9" s="48"/>
      <c r="P9" s="48"/>
      <c r="Q9" s="48"/>
      <c r="R9" s="48"/>
      <c r="S9" s="49"/>
      <c r="T9" s="49"/>
      <c r="U9" s="49"/>
    </row>
    <row r="10" spans="1:21" x14ac:dyDescent="0.25">
      <c r="A10" s="58"/>
      <c r="B10" s="46"/>
      <c r="C10" s="46"/>
      <c r="D10" s="46"/>
      <c r="E10" s="47" t="s">
        <v>30</v>
      </c>
      <c r="F10" s="48"/>
      <c r="G10" s="48"/>
      <c r="H10" s="48"/>
      <c r="I10" s="48"/>
      <c r="J10" s="48"/>
      <c r="K10" s="48"/>
      <c r="L10" s="48"/>
      <c r="M10" s="48"/>
      <c r="N10" s="48"/>
      <c r="O10" s="48"/>
      <c r="P10" s="48"/>
      <c r="Q10" s="48"/>
      <c r="R10" s="48"/>
      <c r="S10" s="49"/>
      <c r="T10" s="49"/>
      <c r="U10" s="49"/>
    </row>
    <row r="11" spans="1:21" x14ac:dyDescent="0.25">
      <c r="A11" s="58"/>
      <c r="B11" s="46"/>
      <c r="C11" s="46"/>
      <c r="D11" s="46"/>
      <c r="E11" s="47" t="s">
        <v>30</v>
      </c>
      <c r="F11" s="48"/>
      <c r="G11" s="48"/>
      <c r="H11" s="48"/>
      <c r="I11" s="48"/>
      <c r="J11" s="48"/>
      <c r="K11" s="48"/>
      <c r="L11" s="48"/>
      <c r="M11" s="48"/>
      <c r="N11" s="48"/>
      <c r="O11" s="48"/>
      <c r="P11" s="48"/>
      <c r="Q11" s="48"/>
      <c r="R11" s="48"/>
      <c r="S11" s="49"/>
      <c r="T11" s="49"/>
      <c r="U11" s="49"/>
    </row>
    <row r="12" spans="1:21" x14ac:dyDescent="0.25">
      <c r="A12" s="58"/>
      <c r="B12" s="46"/>
      <c r="C12" s="46"/>
      <c r="D12" s="46"/>
      <c r="E12" s="47" t="s">
        <v>30</v>
      </c>
      <c r="F12" s="48"/>
      <c r="G12" s="48"/>
      <c r="H12" s="48"/>
      <c r="I12" s="48"/>
      <c r="J12" s="48"/>
      <c r="K12" s="48"/>
      <c r="L12" s="48"/>
      <c r="M12" s="48"/>
      <c r="N12" s="48"/>
      <c r="O12" s="48"/>
      <c r="P12" s="48"/>
      <c r="Q12" s="48"/>
      <c r="R12" s="48"/>
      <c r="S12" s="49"/>
      <c r="T12" s="49"/>
      <c r="U12" s="49"/>
    </row>
    <row r="13" spans="1:21" x14ac:dyDescent="0.25">
      <c r="A13" s="58"/>
      <c r="B13" s="46"/>
      <c r="C13" s="46"/>
      <c r="D13" s="46"/>
      <c r="E13" s="47" t="s">
        <v>30</v>
      </c>
      <c r="F13" s="48"/>
      <c r="G13" s="48"/>
      <c r="H13" s="48"/>
      <c r="I13" s="48"/>
      <c r="J13" s="48"/>
      <c r="K13" s="48"/>
      <c r="L13" s="48"/>
      <c r="M13" s="48"/>
      <c r="N13" s="48"/>
      <c r="O13" s="48"/>
      <c r="P13" s="48"/>
      <c r="Q13" s="48"/>
      <c r="R13" s="48"/>
      <c r="S13" s="49"/>
      <c r="T13" s="49"/>
      <c r="U13" s="49"/>
    </row>
    <row r="14" spans="1:21" x14ac:dyDescent="0.25">
      <c r="A14" s="58"/>
      <c r="B14" s="46"/>
      <c r="C14" s="46"/>
      <c r="D14" s="46"/>
      <c r="E14" s="47" t="s">
        <v>30</v>
      </c>
      <c r="F14" s="48"/>
      <c r="G14" s="48"/>
      <c r="H14" s="48"/>
      <c r="I14" s="48"/>
      <c r="J14" s="48"/>
      <c r="K14" s="48"/>
      <c r="L14" s="48"/>
      <c r="M14" s="48"/>
      <c r="N14" s="48"/>
      <c r="O14" s="48"/>
      <c r="P14" s="48"/>
      <c r="Q14" s="48"/>
      <c r="R14" s="48"/>
      <c r="S14" s="49"/>
      <c r="T14" s="49"/>
      <c r="U14" s="49"/>
    </row>
    <row r="15" spans="1:21" x14ac:dyDescent="0.25">
      <c r="A15" s="58"/>
      <c r="B15" s="46"/>
      <c r="C15" s="46"/>
      <c r="D15" s="46"/>
      <c r="E15" s="47" t="s">
        <v>30</v>
      </c>
      <c r="F15" s="48"/>
      <c r="G15" s="48"/>
      <c r="H15" s="48"/>
      <c r="I15" s="48"/>
      <c r="J15" s="48"/>
      <c r="K15" s="48"/>
      <c r="L15" s="48"/>
      <c r="M15" s="48"/>
      <c r="N15" s="48"/>
      <c r="O15" s="48"/>
      <c r="P15" s="48"/>
      <c r="Q15" s="48"/>
      <c r="R15" s="48"/>
      <c r="S15" s="49"/>
      <c r="T15" s="49"/>
      <c r="U15" s="49"/>
    </row>
    <row r="16" spans="1:21" x14ac:dyDescent="0.25">
      <c r="A16" s="58"/>
      <c r="B16" s="46"/>
      <c r="C16" s="46"/>
      <c r="D16" s="46"/>
      <c r="E16" s="47" t="s">
        <v>30</v>
      </c>
      <c r="F16" s="48"/>
      <c r="G16" s="48"/>
      <c r="H16" s="48"/>
      <c r="I16" s="48"/>
      <c r="J16" s="48"/>
      <c r="K16" s="48"/>
      <c r="L16" s="48"/>
      <c r="M16" s="48"/>
      <c r="N16" s="48"/>
      <c r="O16" s="48"/>
      <c r="P16" s="48"/>
      <c r="Q16" s="48"/>
      <c r="R16" s="48"/>
      <c r="S16" s="49"/>
      <c r="T16" s="49"/>
      <c r="U16" s="49"/>
    </row>
    <row r="17" spans="1:21" x14ac:dyDescent="0.25">
      <c r="A17" s="58"/>
      <c r="B17" s="46"/>
      <c r="C17" s="46"/>
      <c r="D17" s="46"/>
      <c r="E17" s="47" t="s">
        <v>30</v>
      </c>
      <c r="F17" s="48"/>
      <c r="G17" s="48"/>
      <c r="H17" s="48"/>
      <c r="I17" s="48"/>
      <c r="J17" s="48"/>
      <c r="K17" s="48"/>
      <c r="L17" s="48"/>
      <c r="M17" s="48"/>
      <c r="N17" s="48"/>
      <c r="O17" s="48"/>
      <c r="P17" s="48"/>
      <c r="Q17" s="48"/>
      <c r="R17" s="48"/>
      <c r="S17" s="49"/>
      <c r="T17" s="49"/>
      <c r="U17" s="49"/>
    </row>
    <row r="18" spans="1:21" x14ac:dyDescent="0.25">
      <c r="A18" s="58"/>
      <c r="B18" s="46"/>
      <c r="C18" s="46"/>
      <c r="D18" s="46"/>
      <c r="E18" s="47" t="s">
        <v>30</v>
      </c>
      <c r="F18" s="48"/>
      <c r="G18" s="48"/>
      <c r="H18" s="48"/>
      <c r="I18" s="48"/>
      <c r="J18" s="48"/>
      <c r="K18" s="48"/>
      <c r="L18" s="48"/>
      <c r="M18" s="48"/>
      <c r="N18" s="48"/>
      <c r="O18" s="48"/>
      <c r="P18" s="48"/>
      <c r="Q18" s="48"/>
      <c r="R18" s="48"/>
      <c r="S18" s="49"/>
      <c r="T18" s="49"/>
      <c r="U18" s="49"/>
    </row>
    <row r="19" spans="1:21" x14ac:dyDescent="0.25">
      <c r="A19" s="58"/>
      <c r="B19" s="46"/>
      <c r="C19" s="46"/>
      <c r="D19" s="46"/>
      <c r="E19" s="47" t="s">
        <v>30</v>
      </c>
      <c r="F19" s="48"/>
      <c r="G19" s="48"/>
      <c r="H19" s="48"/>
      <c r="I19" s="48"/>
      <c r="J19" s="48"/>
      <c r="K19" s="48"/>
      <c r="L19" s="48"/>
      <c r="M19" s="48"/>
      <c r="N19" s="48"/>
      <c r="O19" s="48"/>
      <c r="P19" s="48"/>
      <c r="Q19" s="48"/>
      <c r="R19" s="48"/>
      <c r="S19" s="49"/>
      <c r="T19" s="49"/>
      <c r="U19" s="49"/>
    </row>
    <row r="20" spans="1:21" x14ac:dyDescent="0.25">
      <c r="A20" s="58"/>
      <c r="B20" s="46"/>
      <c r="C20" s="46"/>
      <c r="D20" s="46"/>
      <c r="E20" s="47" t="s">
        <v>30</v>
      </c>
      <c r="F20" s="48"/>
      <c r="G20" s="48"/>
      <c r="H20" s="48"/>
      <c r="I20" s="48"/>
      <c r="J20" s="48"/>
      <c r="K20" s="48"/>
      <c r="L20" s="48"/>
      <c r="M20" s="48"/>
      <c r="N20" s="48"/>
      <c r="O20" s="48"/>
      <c r="P20" s="48"/>
      <c r="Q20" s="48"/>
      <c r="R20" s="48"/>
      <c r="S20" s="49"/>
      <c r="T20" s="49"/>
      <c r="U20" s="49"/>
    </row>
    <row r="21" spans="1:21" x14ac:dyDescent="0.25">
      <c r="A21" s="58"/>
      <c r="B21" s="46"/>
      <c r="C21" s="46"/>
      <c r="D21" s="46"/>
      <c r="E21" s="47" t="s">
        <v>30</v>
      </c>
      <c r="F21" s="48"/>
      <c r="G21" s="48"/>
      <c r="H21" s="48"/>
      <c r="I21" s="48"/>
      <c r="J21" s="48"/>
      <c r="K21" s="48"/>
      <c r="L21" s="48"/>
      <c r="M21" s="48"/>
      <c r="N21" s="48"/>
      <c r="O21" s="48"/>
      <c r="P21" s="48"/>
      <c r="Q21" s="48"/>
      <c r="R21" s="48"/>
      <c r="S21" s="49"/>
      <c r="T21" s="49"/>
      <c r="U21" s="49"/>
    </row>
    <row r="22" spans="1:21" x14ac:dyDescent="0.25">
      <c r="A22" s="58"/>
      <c r="B22" s="46"/>
      <c r="C22" s="46"/>
      <c r="D22" s="46"/>
      <c r="E22" s="47" t="s">
        <v>30</v>
      </c>
      <c r="F22" s="48"/>
      <c r="G22" s="48"/>
      <c r="H22" s="48"/>
      <c r="I22" s="48"/>
      <c r="J22" s="48"/>
      <c r="K22" s="48"/>
      <c r="L22" s="48"/>
      <c r="M22" s="48"/>
      <c r="N22" s="48"/>
      <c r="O22" s="48"/>
      <c r="P22" s="48"/>
      <c r="Q22" s="48"/>
      <c r="R22" s="48"/>
      <c r="S22" s="49"/>
      <c r="T22" s="49"/>
      <c r="U22" s="49"/>
    </row>
    <row r="23" spans="1:21" x14ac:dyDescent="0.25">
      <c r="A23" s="58"/>
      <c r="B23" s="46"/>
      <c r="C23" s="46"/>
      <c r="D23" s="46"/>
      <c r="E23" s="47" t="s">
        <v>30</v>
      </c>
      <c r="F23" s="48"/>
      <c r="G23" s="48"/>
      <c r="H23" s="48"/>
      <c r="I23" s="48"/>
      <c r="J23" s="48"/>
      <c r="K23" s="48"/>
      <c r="L23" s="48"/>
      <c r="M23" s="48"/>
      <c r="N23" s="48"/>
      <c r="O23" s="48"/>
      <c r="P23" s="48"/>
      <c r="Q23" s="48"/>
      <c r="R23" s="48"/>
      <c r="S23" s="49"/>
      <c r="T23" s="49"/>
      <c r="U23" s="49"/>
    </row>
    <row r="24" spans="1:21" x14ac:dyDescent="0.25">
      <c r="A24" s="58"/>
      <c r="B24" s="46"/>
      <c r="C24" s="46"/>
      <c r="D24" s="46"/>
      <c r="E24" s="47" t="s">
        <v>30</v>
      </c>
      <c r="F24" s="48"/>
      <c r="G24" s="48"/>
      <c r="H24" s="48"/>
      <c r="I24" s="48"/>
      <c r="J24" s="48"/>
      <c r="K24" s="48"/>
      <c r="L24" s="48"/>
      <c r="M24" s="48"/>
      <c r="N24" s="48"/>
      <c r="O24" s="48"/>
      <c r="P24" s="48"/>
      <c r="Q24" s="48"/>
      <c r="R24" s="48"/>
      <c r="S24" s="49"/>
      <c r="T24" s="49"/>
      <c r="U24" s="49"/>
    </row>
    <row r="25" spans="1:21" x14ac:dyDescent="0.25">
      <c r="A25" s="58"/>
      <c r="B25" s="46"/>
      <c r="C25" s="46"/>
      <c r="D25" s="46"/>
      <c r="E25" s="47" t="s">
        <v>30</v>
      </c>
      <c r="F25" s="48"/>
      <c r="G25" s="48"/>
      <c r="H25" s="48"/>
      <c r="I25" s="48"/>
      <c r="J25" s="48"/>
      <c r="K25" s="48"/>
      <c r="L25" s="48"/>
      <c r="M25" s="48"/>
      <c r="N25" s="48"/>
      <c r="O25" s="48"/>
      <c r="P25" s="48"/>
      <c r="Q25" s="48"/>
      <c r="R25" s="48"/>
      <c r="S25" s="49"/>
      <c r="T25" s="49"/>
      <c r="U25" s="49"/>
    </row>
    <row r="26" spans="1:21" x14ac:dyDescent="0.25">
      <c r="A26" s="58"/>
      <c r="B26" s="46"/>
      <c r="C26" s="46"/>
      <c r="D26" s="46"/>
      <c r="E26" s="47" t="s">
        <v>30</v>
      </c>
      <c r="F26" s="48"/>
      <c r="G26" s="48"/>
      <c r="H26" s="48"/>
      <c r="I26" s="48"/>
      <c r="J26" s="48"/>
      <c r="K26" s="48"/>
      <c r="L26" s="48"/>
      <c r="M26" s="48"/>
      <c r="N26" s="48"/>
      <c r="O26" s="48"/>
      <c r="P26" s="48"/>
      <c r="Q26" s="48"/>
      <c r="R26" s="48"/>
      <c r="S26" s="49"/>
      <c r="T26" s="49"/>
      <c r="U26" s="49"/>
    </row>
    <row r="27" spans="1:21" x14ac:dyDescent="0.25">
      <c r="A27" s="58"/>
      <c r="B27" s="46"/>
      <c r="C27" s="46"/>
      <c r="D27" s="46"/>
      <c r="E27" s="47" t="s">
        <v>31</v>
      </c>
      <c r="F27" s="48"/>
      <c r="G27" s="48"/>
      <c r="H27" s="48"/>
      <c r="I27" s="48"/>
      <c r="J27" s="48"/>
      <c r="K27" s="48"/>
      <c r="L27" s="48"/>
      <c r="M27" s="48"/>
      <c r="N27" s="48"/>
      <c r="O27" s="48"/>
      <c r="P27" s="48"/>
      <c r="Q27" s="48"/>
      <c r="R27" s="48"/>
      <c r="S27" s="49"/>
      <c r="T27" s="49"/>
      <c r="U27" s="49"/>
    </row>
    <row r="28" spans="1:21" x14ac:dyDescent="0.25">
      <c r="A28" s="58"/>
      <c r="B28" s="46"/>
      <c r="C28" s="46"/>
      <c r="D28" s="46"/>
      <c r="E28" s="47" t="s">
        <v>31</v>
      </c>
      <c r="F28" s="48"/>
      <c r="G28" s="48"/>
      <c r="H28" s="48"/>
      <c r="I28" s="48"/>
      <c r="J28" s="48"/>
      <c r="K28" s="48"/>
      <c r="L28" s="48"/>
      <c r="M28" s="48"/>
      <c r="N28" s="48"/>
      <c r="O28" s="48"/>
      <c r="P28" s="48"/>
      <c r="Q28" s="48"/>
      <c r="R28" s="48"/>
      <c r="S28" s="49"/>
      <c r="T28" s="49"/>
      <c r="U28" s="49"/>
    </row>
    <row r="29" spans="1:21" x14ac:dyDescent="0.25">
      <c r="A29" s="58"/>
      <c r="B29" s="46"/>
      <c r="C29" s="46"/>
      <c r="D29" s="46"/>
      <c r="E29" s="47" t="s">
        <v>31</v>
      </c>
      <c r="F29" s="48"/>
      <c r="G29" s="48"/>
      <c r="H29" s="48"/>
      <c r="I29" s="48"/>
      <c r="J29" s="48"/>
      <c r="K29" s="48"/>
      <c r="L29" s="48"/>
      <c r="M29" s="48"/>
      <c r="N29" s="48"/>
      <c r="O29" s="48"/>
      <c r="P29" s="48"/>
      <c r="Q29" s="48"/>
      <c r="R29" s="48"/>
      <c r="S29" s="49"/>
      <c r="T29" s="49"/>
      <c r="U29" s="49"/>
    </row>
    <row r="30" spans="1:21" x14ac:dyDescent="0.25">
      <c r="A30" s="58"/>
      <c r="B30" s="46"/>
      <c r="C30" s="46"/>
      <c r="D30" s="46"/>
      <c r="E30" s="47" t="s">
        <v>31</v>
      </c>
      <c r="F30" s="48"/>
      <c r="G30" s="48"/>
      <c r="H30" s="48"/>
      <c r="I30" s="48"/>
      <c r="J30" s="48"/>
      <c r="K30" s="48"/>
      <c r="L30" s="48"/>
      <c r="M30" s="48"/>
      <c r="N30" s="48"/>
      <c r="O30" s="48"/>
      <c r="P30" s="48"/>
      <c r="Q30" s="48"/>
      <c r="R30" s="48"/>
      <c r="S30" s="49"/>
      <c r="T30" s="49"/>
      <c r="U30" s="49"/>
    </row>
    <row r="31" spans="1:21" x14ac:dyDescent="0.25">
      <c r="A31" s="58"/>
      <c r="B31" s="46"/>
      <c r="C31" s="46"/>
      <c r="D31" s="46"/>
      <c r="E31" s="47" t="s">
        <v>31</v>
      </c>
      <c r="F31" s="48"/>
      <c r="G31" s="48"/>
      <c r="H31" s="48"/>
      <c r="I31" s="48"/>
      <c r="J31" s="48"/>
      <c r="K31" s="48"/>
      <c r="L31" s="48"/>
      <c r="M31" s="48"/>
      <c r="N31" s="48"/>
      <c r="O31" s="48"/>
      <c r="P31" s="48"/>
      <c r="Q31" s="48"/>
      <c r="R31" s="48"/>
      <c r="S31" s="49"/>
      <c r="T31" s="49"/>
      <c r="U31" s="49"/>
    </row>
    <row r="32" spans="1:21" x14ac:dyDescent="0.25">
      <c r="A32" s="58"/>
      <c r="B32" s="46"/>
      <c r="C32" s="46"/>
      <c r="D32" s="46"/>
      <c r="E32" s="47" t="s">
        <v>31</v>
      </c>
      <c r="F32" s="48"/>
      <c r="G32" s="48"/>
      <c r="H32" s="48"/>
      <c r="I32" s="48"/>
      <c r="J32" s="48"/>
      <c r="K32" s="48"/>
      <c r="L32" s="48"/>
      <c r="M32" s="48"/>
      <c r="N32" s="48"/>
      <c r="O32" s="48"/>
      <c r="P32" s="48"/>
      <c r="Q32" s="48"/>
      <c r="R32" s="48"/>
      <c r="S32" s="49"/>
      <c r="T32" s="49"/>
      <c r="U32" s="49"/>
    </row>
    <row r="33" spans="1:21" x14ac:dyDescent="0.25">
      <c r="A33" s="58"/>
      <c r="B33" s="46"/>
      <c r="C33" s="46"/>
      <c r="D33" s="46"/>
      <c r="E33" s="47" t="s">
        <v>31</v>
      </c>
      <c r="F33" s="48"/>
      <c r="G33" s="48"/>
      <c r="H33" s="48"/>
      <c r="I33" s="48"/>
      <c r="J33" s="48"/>
      <c r="K33" s="48"/>
      <c r="L33" s="48"/>
      <c r="M33" s="48"/>
      <c r="N33" s="48"/>
      <c r="O33" s="48"/>
      <c r="P33" s="48"/>
      <c r="Q33" s="48"/>
      <c r="R33" s="48"/>
      <c r="S33" s="49"/>
      <c r="T33" s="49"/>
      <c r="U33" s="49"/>
    </row>
    <row r="34" spans="1:21" x14ac:dyDescent="0.25">
      <c r="A34" s="58"/>
      <c r="B34" s="46"/>
      <c r="C34" s="46"/>
      <c r="D34" s="46"/>
      <c r="E34" s="47" t="s">
        <v>31</v>
      </c>
      <c r="F34" s="48"/>
      <c r="G34" s="48"/>
      <c r="H34" s="48"/>
      <c r="I34" s="48"/>
      <c r="J34" s="48"/>
      <c r="K34" s="48"/>
      <c r="L34" s="48"/>
      <c r="M34" s="48"/>
      <c r="N34" s="48"/>
      <c r="O34" s="48"/>
      <c r="P34" s="48"/>
      <c r="Q34" s="48"/>
      <c r="R34" s="48"/>
      <c r="S34" s="49"/>
      <c r="T34" s="49"/>
      <c r="U34" s="49"/>
    </row>
    <row r="35" spans="1:21" x14ac:dyDescent="0.25">
      <c r="A35" s="58"/>
      <c r="B35" s="46"/>
      <c r="C35" s="46"/>
      <c r="D35" s="46"/>
      <c r="E35" s="47" t="s">
        <v>31</v>
      </c>
      <c r="F35" s="48"/>
      <c r="G35" s="48"/>
      <c r="H35" s="48"/>
      <c r="I35" s="48"/>
      <c r="J35" s="48"/>
      <c r="K35" s="48"/>
      <c r="L35" s="48"/>
      <c r="M35" s="48"/>
      <c r="N35" s="48"/>
      <c r="O35" s="48"/>
      <c r="P35" s="48"/>
      <c r="Q35" s="48"/>
      <c r="R35" s="48"/>
      <c r="S35" s="49"/>
      <c r="T35" s="49"/>
      <c r="U35" s="49"/>
    </row>
    <row r="36" spans="1:21" x14ac:dyDescent="0.25">
      <c r="A36" s="58"/>
      <c r="B36" s="46"/>
      <c r="C36" s="46"/>
      <c r="D36" s="46"/>
      <c r="E36" s="47" t="s">
        <v>31</v>
      </c>
      <c r="F36" s="48"/>
      <c r="G36" s="48"/>
      <c r="H36" s="48"/>
      <c r="I36" s="48"/>
      <c r="J36" s="48"/>
      <c r="K36" s="48"/>
      <c r="L36" s="48"/>
      <c r="M36" s="48"/>
      <c r="N36" s="48"/>
      <c r="O36" s="48"/>
      <c r="P36" s="48"/>
      <c r="Q36" s="48"/>
      <c r="R36" s="48"/>
      <c r="S36" s="49"/>
      <c r="T36" s="49"/>
      <c r="U36" s="49"/>
    </row>
    <row r="37" spans="1:21" x14ac:dyDescent="0.25">
      <c r="A37" s="58"/>
      <c r="B37" s="46"/>
      <c r="C37" s="46"/>
      <c r="D37" s="46"/>
      <c r="E37" s="47" t="s">
        <v>31</v>
      </c>
      <c r="F37" s="48"/>
      <c r="G37" s="48"/>
      <c r="H37" s="48"/>
      <c r="I37" s="48"/>
      <c r="J37" s="48"/>
      <c r="K37" s="48"/>
      <c r="L37" s="48"/>
      <c r="M37" s="48"/>
      <c r="N37" s="48"/>
      <c r="O37" s="48"/>
      <c r="P37" s="48"/>
      <c r="Q37" s="48"/>
      <c r="R37" s="48"/>
      <c r="S37" s="49"/>
      <c r="T37" s="49"/>
      <c r="U37" s="49"/>
    </row>
    <row r="38" spans="1:21" x14ac:dyDescent="0.25">
      <c r="A38" s="58"/>
      <c r="B38" s="46"/>
      <c r="C38" s="46"/>
      <c r="D38" s="46"/>
      <c r="E38" s="47" t="s">
        <v>31</v>
      </c>
      <c r="F38" s="48"/>
      <c r="G38" s="48"/>
      <c r="H38" s="48"/>
      <c r="I38" s="48"/>
      <c r="J38" s="48"/>
      <c r="K38" s="48"/>
      <c r="L38" s="48"/>
      <c r="M38" s="48"/>
      <c r="N38" s="48"/>
      <c r="O38" s="48"/>
      <c r="P38" s="48"/>
      <c r="Q38" s="48"/>
      <c r="R38" s="48"/>
      <c r="S38" s="49"/>
      <c r="T38" s="49"/>
      <c r="U38" s="49"/>
    </row>
    <row r="39" spans="1:21" x14ac:dyDescent="0.25">
      <c r="A39" s="58"/>
      <c r="B39" s="46"/>
      <c r="C39" s="46"/>
      <c r="D39" s="46"/>
      <c r="E39" s="47" t="s">
        <v>31</v>
      </c>
      <c r="F39" s="48"/>
      <c r="G39" s="48"/>
      <c r="H39" s="48"/>
      <c r="I39" s="48"/>
      <c r="J39" s="48"/>
      <c r="K39" s="48"/>
      <c r="L39" s="48"/>
      <c r="M39" s="48"/>
      <c r="N39" s="48"/>
      <c r="O39" s="48"/>
      <c r="P39" s="48"/>
      <c r="Q39" s="48"/>
      <c r="R39" s="48"/>
      <c r="S39" s="49"/>
      <c r="T39" s="49"/>
      <c r="U39" s="49"/>
    </row>
    <row r="40" spans="1:21" x14ac:dyDescent="0.25">
      <c r="A40" s="58"/>
      <c r="B40" s="46"/>
      <c r="C40" s="46"/>
      <c r="D40" s="46"/>
      <c r="E40" s="47" t="s">
        <v>31</v>
      </c>
      <c r="F40" s="48"/>
      <c r="G40" s="48"/>
      <c r="H40" s="48"/>
      <c r="I40" s="48"/>
      <c r="J40" s="48"/>
      <c r="K40" s="48"/>
      <c r="L40" s="48"/>
      <c r="M40" s="48"/>
      <c r="N40" s="48"/>
      <c r="O40" s="48"/>
      <c r="P40" s="48"/>
      <c r="Q40" s="48"/>
      <c r="R40" s="48"/>
      <c r="S40" s="49"/>
      <c r="T40" s="49"/>
      <c r="U40" s="49"/>
    </row>
    <row r="41" spans="1:21" x14ac:dyDescent="0.25">
      <c r="A41" s="58"/>
      <c r="B41" s="46"/>
      <c r="C41" s="46"/>
      <c r="D41" s="46"/>
      <c r="E41" s="47" t="s">
        <v>31</v>
      </c>
      <c r="F41" s="48"/>
      <c r="G41" s="48"/>
      <c r="H41" s="48"/>
      <c r="I41" s="48"/>
      <c r="J41" s="48"/>
      <c r="K41" s="48"/>
      <c r="L41" s="48"/>
      <c r="M41" s="48"/>
      <c r="N41" s="48"/>
      <c r="O41" s="48"/>
      <c r="P41" s="48"/>
      <c r="Q41" s="48"/>
      <c r="R41" s="48"/>
      <c r="S41" s="49"/>
      <c r="T41" s="49"/>
      <c r="U41" s="49"/>
    </row>
    <row r="42" spans="1:21" x14ac:dyDescent="0.25">
      <c r="A42" s="58"/>
      <c r="B42" s="46"/>
      <c r="C42" s="46"/>
      <c r="D42" s="46"/>
      <c r="E42" s="47" t="s">
        <v>31</v>
      </c>
      <c r="F42" s="48"/>
      <c r="G42" s="48"/>
      <c r="H42" s="48"/>
      <c r="I42" s="48"/>
      <c r="J42" s="48"/>
      <c r="K42" s="48"/>
      <c r="L42" s="48"/>
      <c r="M42" s="48"/>
      <c r="N42" s="48"/>
      <c r="O42" s="48"/>
      <c r="P42" s="48"/>
      <c r="Q42" s="48"/>
      <c r="R42" s="48"/>
      <c r="S42" s="49"/>
      <c r="T42" s="49"/>
      <c r="U42" s="49"/>
    </row>
    <row r="43" spans="1:21" x14ac:dyDescent="0.25">
      <c r="A43" s="58"/>
      <c r="B43" s="46"/>
      <c r="C43" s="46"/>
      <c r="D43" s="46"/>
      <c r="E43" s="47" t="s">
        <v>31</v>
      </c>
      <c r="F43" s="48"/>
      <c r="G43" s="48"/>
      <c r="H43" s="48"/>
      <c r="I43" s="48"/>
      <c r="J43" s="48"/>
      <c r="K43" s="48"/>
      <c r="L43" s="48"/>
      <c r="M43" s="48"/>
      <c r="N43" s="48"/>
      <c r="O43" s="48"/>
      <c r="P43" s="48"/>
      <c r="Q43" s="48"/>
      <c r="R43" s="48"/>
      <c r="S43" s="49"/>
      <c r="T43" s="49"/>
      <c r="U43" s="49"/>
    </row>
    <row r="44" spans="1:21" x14ac:dyDescent="0.25">
      <c r="A44" s="58"/>
      <c r="B44" s="46"/>
      <c r="C44" s="46"/>
      <c r="D44" s="46"/>
      <c r="E44" s="47" t="s">
        <v>31</v>
      </c>
      <c r="F44" s="48"/>
      <c r="G44" s="48"/>
      <c r="H44" s="48"/>
      <c r="I44" s="48"/>
      <c r="J44" s="48"/>
      <c r="K44" s="48"/>
      <c r="L44" s="48"/>
      <c r="M44" s="48"/>
      <c r="N44" s="48"/>
      <c r="O44" s="48"/>
      <c r="P44" s="48"/>
      <c r="Q44" s="48"/>
      <c r="R44" s="48"/>
      <c r="S44" s="49"/>
      <c r="T44" s="49"/>
      <c r="U44" s="49"/>
    </row>
    <row r="45" spans="1:21" x14ac:dyDescent="0.25">
      <c r="A45" s="58"/>
      <c r="B45" s="46"/>
      <c r="C45" s="46"/>
      <c r="D45" s="46"/>
      <c r="E45" s="47" t="s">
        <v>31</v>
      </c>
      <c r="F45" s="48"/>
      <c r="G45" s="48"/>
      <c r="H45" s="48"/>
      <c r="I45" s="48"/>
      <c r="J45" s="48"/>
      <c r="K45" s="48"/>
      <c r="L45" s="48"/>
      <c r="M45" s="48"/>
      <c r="N45" s="48"/>
      <c r="O45" s="48"/>
      <c r="P45" s="48"/>
      <c r="Q45" s="48"/>
      <c r="R45" s="48"/>
      <c r="S45" s="49"/>
      <c r="T45" s="49"/>
      <c r="U45" s="49"/>
    </row>
    <row r="46" spans="1:21" x14ac:dyDescent="0.25">
      <c r="A46" s="58"/>
      <c r="B46" s="46"/>
      <c r="C46" s="46"/>
      <c r="D46" s="46"/>
      <c r="E46" s="47" t="s">
        <v>31</v>
      </c>
      <c r="F46" s="48"/>
      <c r="G46" s="48"/>
      <c r="H46" s="48"/>
      <c r="I46" s="48"/>
      <c r="J46" s="48"/>
      <c r="K46" s="48"/>
      <c r="L46" s="48"/>
      <c r="M46" s="48"/>
      <c r="N46" s="48"/>
      <c r="O46" s="48"/>
      <c r="P46" s="48"/>
      <c r="Q46" s="48"/>
      <c r="R46" s="48"/>
      <c r="S46" s="49"/>
      <c r="T46" s="49"/>
      <c r="U46" s="49"/>
    </row>
    <row r="47" spans="1:21" ht="16.5" thickBot="1" x14ac:dyDescent="0.35">
      <c r="A47" s="283" t="s">
        <v>32</v>
      </c>
      <c r="B47" s="283"/>
      <c r="C47" s="283"/>
      <c r="D47" s="283"/>
      <c r="E47" s="59"/>
      <c r="F47" s="61">
        <f>SUMIF($E$5:$E$46, "Y",F5:F46)*$E$47</f>
        <v>0</v>
      </c>
      <c r="G47" s="61">
        <f t="shared" ref="G47:S47" si="0">SUMIF($E$5:$E$46, "Y",G5:G46)*$E$47</f>
        <v>0</v>
      </c>
      <c r="H47" s="61">
        <f t="shared" si="0"/>
        <v>0</v>
      </c>
      <c r="I47" s="61">
        <f t="shared" si="0"/>
        <v>0</v>
      </c>
      <c r="J47" s="61">
        <f t="shared" si="0"/>
        <v>0</v>
      </c>
      <c r="K47" s="61">
        <f t="shared" si="0"/>
        <v>0</v>
      </c>
      <c r="L47" s="61">
        <f t="shared" si="0"/>
        <v>0</v>
      </c>
      <c r="M47" s="61">
        <f t="shared" si="0"/>
        <v>0</v>
      </c>
      <c r="N47" s="61">
        <f t="shared" si="0"/>
        <v>0</v>
      </c>
      <c r="O47" s="61">
        <f t="shared" si="0"/>
        <v>0</v>
      </c>
      <c r="P47" s="61">
        <f t="shared" si="0"/>
        <v>0</v>
      </c>
      <c r="Q47" s="61">
        <f t="shared" si="0"/>
        <v>0</v>
      </c>
      <c r="R47" s="61">
        <f t="shared" si="0"/>
        <v>0</v>
      </c>
      <c r="S47" s="61">
        <f t="shared" si="0"/>
        <v>0</v>
      </c>
      <c r="T47" s="61">
        <f>SUMIF($E$5:$E$46, "Y",T5:T46)*$E$47</f>
        <v>0</v>
      </c>
      <c r="U47" s="61">
        <f>SUMIF($E$5:$E$46, "Y",U5:U46)*$E$47</f>
        <v>0</v>
      </c>
    </row>
    <row r="48" spans="1:21" ht="16.5" customHeight="1" thickTop="1" x14ac:dyDescent="0.25">
      <c r="A48" s="283" t="s">
        <v>33</v>
      </c>
      <c r="B48" s="283"/>
      <c r="C48" s="283"/>
      <c r="D48" s="283"/>
      <c r="E48" s="283"/>
      <c r="F48" s="60">
        <f>ROUND(SUM(F5:F47),2)</f>
        <v>0</v>
      </c>
      <c r="G48" s="60">
        <f t="shared" ref="G48:T48" si="1">ROUND(SUM(G5:G47),2)</f>
        <v>0</v>
      </c>
      <c r="H48" s="60">
        <f t="shared" si="1"/>
        <v>0</v>
      </c>
      <c r="I48" s="60">
        <f t="shared" si="1"/>
        <v>0</v>
      </c>
      <c r="J48" s="60">
        <f>ROUND(SUM(J5:J47),2)</f>
        <v>0</v>
      </c>
      <c r="K48" s="60">
        <f>ROUND(SUM(K5:K47),2)</f>
        <v>0</v>
      </c>
      <c r="L48" s="60">
        <f t="shared" si="1"/>
        <v>0</v>
      </c>
      <c r="M48" s="60">
        <f t="shared" si="1"/>
        <v>0</v>
      </c>
      <c r="N48" s="60">
        <f t="shared" si="1"/>
        <v>0</v>
      </c>
      <c r="O48" s="60">
        <f t="shared" si="1"/>
        <v>0</v>
      </c>
      <c r="P48" s="60">
        <f t="shared" si="1"/>
        <v>0</v>
      </c>
      <c r="Q48" s="60">
        <f t="shared" si="1"/>
        <v>0</v>
      </c>
      <c r="R48" s="60">
        <f t="shared" si="1"/>
        <v>0</v>
      </c>
      <c r="S48" s="60">
        <f t="shared" si="1"/>
        <v>0</v>
      </c>
      <c r="T48" s="60">
        <f t="shared" si="1"/>
        <v>0</v>
      </c>
      <c r="U48" s="60">
        <f>ROUND(SUM(U5:U47),2)</f>
        <v>0</v>
      </c>
    </row>
    <row r="49" spans="6:18" x14ac:dyDescent="0.25">
      <c r="F49" s="50"/>
      <c r="G49" s="50"/>
      <c r="H49" s="50"/>
      <c r="I49" s="50"/>
      <c r="J49" s="50"/>
      <c r="K49" s="50"/>
      <c r="L49" s="50"/>
      <c r="M49" s="50"/>
      <c r="N49" s="50"/>
      <c r="O49" s="50"/>
      <c r="P49" s="50"/>
      <c r="Q49" s="50"/>
      <c r="R49" s="50"/>
    </row>
    <row r="51" spans="6:18" x14ac:dyDescent="0.25">
      <c r="G51" s="50"/>
      <c r="H51" s="50"/>
    </row>
    <row r="52" spans="6:18" x14ac:dyDescent="0.25">
      <c r="G52" s="50"/>
      <c r="H52" s="50"/>
      <c r="L52" s="51"/>
    </row>
    <row r="53" spans="6:18" x14ac:dyDescent="0.25">
      <c r="G53" s="50"/>
      <c r="H53" s="50"/>
    </row>
    <row r="54" spans="6:18" x14ac:dyDescent="0.25">
      <c r="G54" s="50"/>
      <c r="H54" s="50"/>
    </row>
    <row r="55" spans="6:18" x14ac:dyDescent="0.25">
      <c r="G55" s="50"/>
      <c r="H55" s="50"/>
    </row>
    <row r="56" spans="6:18" x14ac:dyDescent="0.25">
      <c r="G56" s="50"/>
      <c r="H56" s="50"/>
    </row>
    <row r="57" spans="6:18" x14ac:dyDescent="0.25">
      <c r="G57" s="50"/>
      <c r="H57" s="50"/>
    </row>
    <row r="58" spans="6:18" x14ac:dyDescent="0.25">
      <c r="G58" s="50"/>
      <c r="H58" s="50"/>
    </row>
    <row r="59" spans="6:18" x14ac:dyDescent="0.25">
      <c r="G59" s="50"/>
      <c r="H59" s="50"/>
    </row>
    <row r="60" spans="6:18" x14ac:dyDescent="0.25">
      <c r="G60" s="50"/>
      <c r="H60" s="50"/>
    </row>
    <row r="61" spans="6:18" x14ac:dyDescent="0.25">
      <c r="G61" s="50"/>
      <c r="H61" s="50"/>
    </row>
    <row r="62" spans="6:18" x14ac:dyDescent="0.25">
      <c r="G62" s="50"/>
      <c r="H62" s="50"/>
    </row>
    <row r="63" spans="6:18" x14ac:dyDescent="0.25">
      <c r="G63" s="50"/>
      <c r="H63" s="50"/>
    </row>
    <row r="64" spans="6:18" x14ac:dyDescent="0.25">
      <c r="G64" s="50"/>
      <c r="H64" s="50"/>
    </row>
    <row r="65" spans="7:8" x14ac:dyDescent="0.25">
      <c r="G65" s="50"/>
      <c r="H65" s="50"/>
    </row>
    <row r="66" spans="7:8" x14ac:dyDescent="0.25">
      <c r="G66" s="50"/>
      <c r="H66" s="50"/>
    </row>
    <row r="67" spans="7:8" x14ac:dyDescent="0.25">
      <c r="G67" s="50"/>
      <c r="H67" s="50"/>
    </row>
    <row r="68" spans="7:8" x14ac:dyDescent="0.25">
      <c r="G68" s="50"/>
      <c r="H68" s="50"/>
    </row>
    <row r="69" spans="7:8" x14ac:dyDescent="0.25">
      <c r="G69" s="50"/>
      <c r="H69" s="50"/>
    </row>
    <row r="70" spans="7:8" x14ac:dyDescent="0.25">
      <c r="G70" s="50"/>
      <c r="H70" s="50"/>
    </row>
    <row r="71" spans="7:8" x14ac:dyDescent="0.25">
      <c r="G71" s="50"/>
      <c r="H71" s="50"/>
    </row>
    <row r="72" spans="7:8" x14ac:dyDescent="0.25">
      <c r="G72" s="50"/>
      <c r="H72" s="50"/>
    </row>
    <row r="73" spans="7:8" x14ac:dyDescent="0.25">
      <c r="G73" s="50"/>
      <c r="H73" s="50"/>
    </row>
    <row r="74" spans="7:8" x14ac:dyDescent="0.25">
      <c r="G74" s="50"/>
      <c r="H74" s="50"/>
    </row>
    <row r="75" spans="7:8" x14ac:dyDescent="0.25">
      <c r="G75" s="50"/>
      <c r="H75" s="50"/>
    </row>
    <row r="76" spans="7:8" x14ac:dyDescent="0.25">
      <c r="G76" s="50"/>
      <c r="H76" s="50"/>
    </row>
    <row r="77" spans="7:8" x14ac:dyDescent="0.25">
      <c r="G77" s="50"/>
      <c r="H77" s="50"/>
    </row>
    <row r="78" spans="7:8" x14ac:dyDescent="0.25">
      <c r="G78" s="50"/>
      <c r="H78" s="50"/>
    </row>
    <row r="79" spans="7:8" x14ac:dyDescent="0.25">
      <c r="G79" s="50"/>
      <c r="H79" s="50"/>
    </row>
    <row r="80" spans="7:8" x14ac:dyDescent="0.25">
      <c r="G80" s="50"/>
      <c r="H80" s="50"/>
    </row>
    <row r="81" spans="7:8" x14ac:dyDescent="0.25">
      <c r="G81" s="50"/>
      <c r="H81" s="50"/>
    </row>
    <row r="82" spans="7:8" x14ac:dyDescent="0.25">
      <c r="G82" s="50"/>
      <c r="H82" s="50"/>
    </row>
    <row r="83" spans="7:8" x14ac:dyDescent="0.25">
      <c r="G83" s="50"/>
      <c r="H83" s="50"/>
    </row>
    <row r="84" spans="7:8" x14ac:dyDescent="0.25">
      <c r="G84" s="50"/>
      <c r="H84" s="50"/>
    </row>
    <row r="85" spans="7:8" x14ac:dyDescent="0.25">
      <c r="G85" s="50"/>
      <c r="H85" s="50"/>
    </row>
    <row r="86" spans="7:8" x14ac:dyDescent="0.25">
      <c r="G86" s="50"/>
      <c r="H86" s="50"/>
    </row>
    <row r="87" spans="7:8" x14ac:dyDescent="0.25">
      <c r="G87" s="50"/>
      <c r="H87" s="50"/>
    </row>
    <row r="88" spans="7:8" x14ac:dyDescent="0.25">
      <c r="G88" s="50"/>
      <c r="H88" s="50"/>
    </row>
    <row r="89" spans="7:8" x14ac:dyDescent="0.25">
      <c r="G89" s="50"/>
      <c r="H89" s="50"/>
    </row>
    <row r="90" spans="7:8" x14ac:dyDescent="0.25">
      <c r="G90" s="50"/>
      <c r="H90" s="50"/>
    </row>
    <row r="91" spans="7:8" x14ac:dyDescent="0.25">
      <c r="G91" s="50"/>
      <c r="H91" s="50"/>
    </row>
    <row r="92" spans="7:8" x14ac:dyDescent="0.25">
      <c r="G92" s="50"/>
      <c r="H92" s="50"/>
    </row>
    <row r="93" spans="7:8" x14ac:dyDescent="0.25">
      <c r="G93" s="50"/>
      <c r="H93" s="50"/>
    </row>
    <row r="94" spans="7:8" x14ac:dyDescent="0.25">
      <c r="G94" s="50"/>
      <c r="H94" s="50"/>
    </row>
    <row r="95" spans="7:8" x14ac:dyDescent="0.25">
      <c r="G95" s="50"/>
      <c r="H95" s="50"/>
    </row>
    <row r="96" spans="7:8" x14ac:dyDescent="0.25">
      <c r="G96" s="50"/>
      <c r="H96" s="50"/>
    </row>
    <row r="97" spans="7:8" x14ac:dyDescent="0.25">
      <c r="G97" s="50"/>
      <c r="H97" s="50"/>
    </row>
    <row r="98" spans="7:8" x14ac:dyDescent="0.25">
      <c r="G98" s="50"/>
      <c r="H98" s="50"/>
    </row>
    <row r="99" spans="7:8" x14ac:dyDescent="0.25">
      <c r="G99" s="50"/>
      <c r="H99" s="50"/>
    </row>
    <row r="100" spans="7:8" x14ac:dyDescent="0.25">
      <c r="G100" s="50"/>
    </row>
    <row r="101" spans="7:8" x14ac:dyDescent="0.25">
      <c r="G101" s="50"/>
    </row>
    <row r="102" spans="7:8" x14ac:dyDescent="0.25">
      <c r="G102" s="50"/>
    </row>
    <row r="103" spans="7:8" x14ac:dyDescent="0.25">
      <c r="G103" s="50"/>
    </row>
    <row r="104" spans="7:8" x14ac:dyDescent="0.25">
      <c r="G104" s="50"/>
    </row>
    <row r="105" spans="7:8" x14ac:dyDescent="0.25">
      <c r="G105" s="50"/>
    </row>
    <row r="106" spans="7:8" x14ac:dyDescent="0.25">
      <c r="G106" s="50"/>
    </row>
    <row r="107" spans="7:8" x14ac:dyDescent="0.25">
      <c r="G107" s="50"/>
    </row>
    <row r="108" spans="7:8" x14ac:dyDescent="0.25">
      <c r="G108" s="50"/>
    </row>
    <row r="109" spans="7:8" x14ac:dyDescent="0.25">
      <c r="G109" s="50"/>
    </row>
    <row r="110" spans="7:8" x14ac:dyDescent="0.25">
      <c r="G110" s="50"/>
    </row>
    <row r="111" spans="7:8" x14ac:dyDescent="0.25">
      <c r="G111" s="50"/>
    </row>
    <row r="112" spans="7:8" x14ac:dyDescent="0.25">
      <c r="G112" s="50"/>
    </row>
    <row r="113" spans="7:7" x14ac:dyDescent="0.25">
      <c r="G113" s="50"/>
    </row>
    <row r="114" spans="7:7" x14ac:dyDescent="0.25">
      <c r="G114" s="50"/>
    </row>
    <row r="115" spans="7:7" x14ac:dyDescent="0.25">
      <c r="G115" s="50"/>
    </row>
    <row r="116" spans="7:7" x14ac:dyDescent="0.25">
      <c r="G116" s="50"/>
    </row>
    <row r="117" spans="7:7" x14ac:dyDescent="0.25">
      <c r="G117" s="50"/>
    </row>
    <row r="118" spans="7:7" x14ac:dyDescent="0.25">
      <c r="G118" s="50"/>
    </row>
    <row r="119" spans="7:7" x14ac:dyDescent="0.25">
      <c r="G119" s="50"/>
    </row>
    <row r="120" spans="7:7" x14ac:dyDescent="0.25">
      <c r="G120" s="50"/>
    </row>
    <row r="121" spans="7:7" x14ac:dyDescent="0.25">
      <c r="G121" s="50"/>
    </row>
    <row r="122" spans="7:7" x14ac:dyDescent="0.25">
      <c r="G122" s="50"/>
    </row>
    <row r="123" spans="7:7" x14ac:dyDescent="0.25">
      <c r="G123" s="50"/>
    </row>
    <row r="124" spans="7:7" x14ac:dyDescent="0.25">
      <c r="G124" s="50"/>
    </row>
  </sheetData>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9FE0-0C40-43CE-8BDA-A114D71D5DFA}">
  <sheetPr>
    <tabColor rgb="FFFF0000"/>
  </sheetPr>
  <dimension ref="A1:G56"/>
  <sheetViews>
    <sheetView view="pageBreakPreview" zoomScaleNormal="100" zoomScaleSheetLayoutView="100" workbookViewId="0">
      <selection activeCell="C5" sqref="C5"/>
    </sheetView>
  </sheetViews>
  <sheetFormatPr defaultColWidth="9.140625" defaultRowHeight="15" x14ac:dyDescent="0.25"/>
  <cols>
    <col min="1" max="1" width="44.7109375" style="98" bestFit="1" customWidth="1"/>
    <col min="2" max="2" width="30" style="98" customWidth="1"/>
    <col min="3" max="3" width="26" style="98" customWidth="1"/>
    <col min="4" max="4" width="20.28515625" style="98" customWidth="1"/>
    <col min="5" max="5" width="17.28515625" style="98" customWidth="1"/>
    <col min="6" max="6" width="19.42578125" style="98" customWidth="1"/>
    <col min="7" max="7" width="21.28515625" style="98" bestFit="1" customWidth="1"/>
    <col min="8" max="16384" width="9.140625" style="98"/>
  </cols>
  <sheetData>
    <row r="1" spans="1:7" ht="18.75" x14ac:dyDescent="0.3">
      <c r="A1" s="296" t="s">
        <v>0</v>
      </c>
      <c r="B1" s="296"/>
      <c r="C1" s="296"/>
      <c r="D1" s="296"/>
      <c r="E1" s="296"/>
      <c r="F1" s="296"/>
      <c r="G1" s="296"/>
    </row>
    <row r="2" spans="1:7" ht="18.75" x14ac:dyDescent="0.3">
      <c r="A2" s="296" t="s">
        <v>61</v>
      </c>
      <c r="B2" s="296"/>
      <c r="C2" s="296"/>
      <c r="D2" s="296"/>
      <c r="E2" s="296"/>
      <c r="F2" s="296"/>
      <c r="G2" s="296"/>
    </row>
    <row r="3" spans="1:7" ht="15.75" x14ac:dyDescent="0.25">
      <c r="A3" s="121"/>
      <c r="B3" s="122"/>
      <c r="C3" s="122"/>
      <c r="D3" s="121"/>
      <c r="E3" s="121"/>
      <c r="F3" s="121"/>
      <c r="G3" s="121"/>
    </row>
    <row r="4" spans="1:7" ht="15.75" x14ac:dyDescent="0.25">
      <c r="A4" s="123" t="s">
        <v>62</v>
      </c>
      <c r="B4" s="306">
        <f>'Agency Information'!C3</f>
        <v>0</v>
      </c>
      <c r="C4" s="307"/>
      <c r="D4" s="302" t="s">
        <v>63</v>
      </c>
      <c r="E4" s="303"/>
      <c r="F4" s="306">
        <f>'Agency Information'!C5</f>
        <v>0</v>
      </c>
      <c r="G4" s="307"/>
    </row>
    <row r="5" spans="1:7" ht="15.75" x14ac:dyDescent="0.25">
      <c r="A5" s="124"/>
      <c r="B5" s="125"/>
      <c r="C5" s="125"/>
      <c r="D5" s="125"/>
      <c r="E5" s="125"/>
      <c r="F5" s="125"/>
      <c r="G5" s="125"/>
    </row>
    <row r="6" spans="1:7" ht="15.75" x14ac:dyDescent="0.25">
      <c r="A6" s="123" t="s">
        <v>64</v>
      </c>
      <c r="B6" s="306">
        <f>'Agency Information'!C4</f>
        <v>0</v>
      </c>
      <c r="C6" s="307"/>
      <c r="D6" s="302" t="s">
        <v>65</v>
      </c>
      <c r="E6" s="303"/>
      <c r="F6" s="306"/>
      <c r="G6" s="307"/>
    </row>
    <row r="7" spans="1:7" ht="15.75" x14ac:dyDescent="0.25">
      <c r="A7" s="123"/>
      <c r="B7" s="125"/>
      <c r="C7" s="125"/>
      <c r="D7" s="125"/>
      <c r="E7" s="125"/>
      <c r="F7" s="125"/>
      <c r="G7" s="125"/>
    </row>
    <row r="8" spans="1:7" ht="15.75" x14ac:dyDescent="0.25">
      <c r="A8" s="123" t="s">
        <v>66</v>
      </c>
      <c r="B8" s="304" t="s">
        <v>100</v>
      </c>
      <c r="C8" s="305"/>
      <c r="D8" s="125"/>
      <c r="E8" s="125"/>
      <c r="F8" s="125"/>
      <c r="G8" s="125"/>
    </row>
    <row r="9" spans="1:7" ht="15.75" thickBot="1" x14ac:dyDescent="0.3">
      <c r="A9" s="126"/>
      <c r="B9" s="122"/>
      <c r="C9" s="122"/>
      <c r="D9" s="122"/>
      <c r="E9" s="122"/>
      <c r="F9" s="122"/>
      <c r="G9" s="122"/>
    </row>
    <row r="10" spans="1:7" x14ac:dyDescent="0.25">
      <c r="A10" s="297" t="s">
        <v>67</v>
      </c>
      <c r="B10" s="299" t="s">
        <v>68</v>
      </c>
      <c r="C10" s="299" t="s">
        <v>69</v>
      </c>
      <c r="D10" s="321" t="s">
        <v>70</v>
      </c>
      <c r="E10" s="299" t="s">
        <v>71</v>
      </c>
      <c r="F10" s="299" t="s">
        <v>139</v>
      </c>
      <c r="G10" s="308" t="s">
        <v>72</v>
      </c>
    </row>
    <row r="11" spans="1:7" x14ac:dyDescent="0.25">
      <c r="A11" s="288"/>
      <c r="B11" s="300"/>
      <c r="C11" s="300"/>
      <c r="D11" s="322"/>
      <c r="E11" s="300"/>
      <c r="F11" s="300"/>
      <c r="G11" s="309"/>
    </row>
    <row r="12" spans="1:7" ht="33" customHeight="1" thickBot="1" x14ac:dyDescent="0.3">
      <c r="A12" s="298"/>
      <c r="B12" s="301"/>
      <c r="C12" s="301"/>
      <c r="D12" s="323"/>
      <c r="E12" s="301"/>
      <c r="F12" s="301"/>
      <c r="G12" s="310"/>
    </row>
    <row r="13" spans="1:7" x14ac:dyDescent="0.25">
      <c r="A13" s="127" t="s">
        <v>96</v>
      </c>
      <c r="B13" s="128"/>
      <c r="C13" s="129"/>
      <c r="D13" s="130"/>
      <c r="E13" s="131">
        <v>0</v>
      </c>
      <c r="F13" s="132">
        <v>0</v>
      </c>
      <c r="G13" s="133" t="e">
        <v>#DIV/0!</v>
      </c>
    </row>
    <row r="14" spans="1:7" x14ac:dyDescent="0.25">
      <c r="A14" s="134" t="s">
        <v>73</v>
      </c>
      <c r="B14" s="128"/>
      <c r="C14" s="129"/>
      <c r="D14" s="130"/>
      <c r="E14" s="131">
        <v>0</v>
      </c>
      <c r="F14" s="132">
        <v>0</v>
      </c>
      <c r="G14" s="133" t="e">
        <v>#DIV/0!</v>
      </c>
    </row>
    <row r="15" spans="1:7" x14ac:dyDescent="0.25">
      <c r="A15" s="134" t="s">
        <v>74</v>
      </c>
      <c r="B15" s="128"/>
      <c r="C15" s="129"/>
      <c r="D15" s="130"/>
      <c r="E15" s="131">
        <v>0</v>
      </c>
      <c r="F15" s="132">
        <v>0</v>
      </c>
      <c r="G15" s="133" t="e">
        <v>#DIV/0!</v>
      </c>
    </row>
    <row r="16" spans="1:7" x14ac:dyDescent="0.25">
      <c r="A16" s="134" t="s">
        <v>75</v>
      </c>
      <c r="B16" s="128"/>
      <c r="C16" s="129"/>
      <c r="D16" s="130"/>
      <c r="E16" s="131">
        <v>0</v>
      </c>
      <c r="F16" s="132">
        <v>0</v>
      </c>
      <c r="G16" s="133" t="e">
        <v>#DIV/0!</v>
      </c>
    </row>
    <row r="17" spans="1:7" x14ac:dyDescent="0.25">
      <c r="A17" s="134" t="s">
        <v>76</v>
      </c>
      <c r="B17" s="128"/>
      <c r="C17" s="129"/>
      <c r="D17" s="130"/>
      <c r="E17" s="131">
        <v>0</v>
      </c>
      <c r="F17" s="132">
        <v>0</v>
      </c>
      <c r="G17" s="133" t="e">
        <v>#DIV/0!</v>
      </c>
    </row>
    <row r="18" spans="1:7" x14ac:dyDescent="0.25">
      <c r="A18" s="134" t="s">
        <v>77</v>
      </c>
      <c r="B18" s="128"/>
      <c r="C18" s="129"/>
      <c r="D18" s="130"/>
      <c r="E18" s="131">
        <v>0</v>
      </c>
      <c r="F18" s="132">
        <v>0</v>
      </c>
      <c r="G18" s="133" t="e">
        <v>#DIV/0!</v>
      </c>
    </row>
    <row r="19" spans="1:7" x14ac:dyDescent="0.25">
      <c r="A19" s="135" t="s">
        <v>78</v>
      </c>
      <c r="B19" s="128"/>
      <c r="C19" s="129"/>
      <c r="D19" s="130"/>
      <c r="E19" s="131">
        <v>0</v>
      </c>
      <c r="F19" s="132">
        <v>0</v>
      </c>
      <c r="G19" s="133" t="e">
        <v>#DIV/0!</v>
      </c>
    </row>
    <row r="20" spans="1:7" x14ac:dyDescent="0.25">
      <c r="A20" s="134" t="s">
        <v>79</v>
      </c>
      <c r="B20" s="128"/>
      <c r="C20" s="129"/>
      <c r="D20" s="130"/>
      <c r="E20" s="131">
        <v>0</v>
      </c>
      <c r="F20" s="132">
        <v>0</v>
      </c>
      <c r="G20" s="133" t="e">
        <v>#DIV/0!</v>
      </c>
    </row>
    <row r="21" spans="1:7" x14ac:dyDescent="0.25">
      <c r="A21" s="134" t="s">
        <v>80</v>
      </c>
      <c r="B21" s="128"/>
      <c r="C21" s="129"/>
      <c r="D21" s="130"/>
      <c r="E21" s="131">
        <v>0</v>
      </c>
      <c r="F21" s="132">
        <v>0</v>
      </c>
      <c r="G21" s="133" t="e">
        <v>#DIV/0!</v>
      </c>
    </row>
    <row r="22" spans="1:7" x14ac:dyDescent="0.25">
      <c r="A22" s="134" t="s">
        <v>81</v>
      </c>
      <c r="B22" s="128"/>
      <c r="C22" s="129"/>
      <c r="D22" s="130"/>
      <c r="E22" s="131">
        <v>0</v>
      </c>
      <c r="F22" s="132">
        <v>0</v>
      </c>
      <c r="G22" s="133" t="e">
        <v>#DIV/0!</v>
      </c>
    </row>
    <row r="23" spans="1:7" x14ac:dyDescent="0.25">
      <c r="A23" s="134" t="s">
        <v>82</v>
      </c>
      <c r="B23" s="128"/>
      <c r="C23" s="129"/>
      <c r="D23" s="130"/>
      <c r="E23" s="131">
        <v>0</v>
      </c>
      <c r="F23" s="132">
        <v>0</v>
      </c>
      <c r="G23" s="133" t="e">
        <v>#DIV/0!</v>
      </c>
    </row>
    <row r="24" spans="1:7" x14ac:dyDescent="0.25">
      <c r="A24" s="134" t="s">
        <v>83</v>
      </c>
      <c r="B24" s="128"/>
      <c r="C24" s="136"/>
      <c r="D24" s="137"/>
      <c r="E24" s="131">
        <v>0</v>
      </c>
      <c r="F24" s="138">
        <v>0</v>
      </c>
      <c r="G24" s="139" t="e">
        <v>#DIV/0!</v>
      </c>
    </row>
    <row r="25" spans="1:7" x14ac:dyDescent="0.25">
      <c r="A25" s="140" t="s">
        <v>84</v>
      </c>
      <c r="B25" s="128"/>
      <c r="C25" s="141"/>
      <c r="D25" s="130"/>
      <c r="E25" s="131">
        <v>0</v>
      </c>
      <c r="F25" s="132">
        <v>0</v>
      </c>
      <c r="G25" s="133" t="e">
        <v>#DIV/0!</v>
      </c>
    </row>
    <row r="26" spans="1:7" x14ac:dyDescent="0.25">
      <c r="A26" s="140" t="s">
        <v>97</v>
      </c>
      <c r="B26" s="128"/>
      <c r="C26" s="141"/>
      <c r="D26" s="130"/>
      <c r="E26" s="131">
        <v>0</v>
      </c>
      <c r="F26" s="132">
        <v>0</v>
      </c>
      <c r="G26" s="133" t="e">
        <v>#DIV/0!</v>
      </c>
    </row>
    <row r="27" spans="1:7" x14ac:dyDescent="0.25">
      <c r="A27" s="140" t="s">
        <v>98</v>
      </c>
      <c r="B27" s="128"/>
      <c r="C27" s="141"/>
      <c r="D27" s="130"/>
      <c r="E27" s="131">
        <v>0</v>
      </c>
      <c r="F27" s="132">
        <v>0</v>
      </c>
      <c r="G27" s="133" t="e">
        <v>#DIV/0!</v>
      </c>
    </row>
    <row r="28" spans="1:7" x14ac:dyDescent="0.25">
      <c r="A28" s="140" t="s">
        <v>85</v>
      </c>
      <c r="B28" s="128"/>
      <c r="C28" s="141"/>
      <c r="D28" s="130"/>
      <c r="E28" s="131">
        <v>0</v>
      </c>
      <c r="F28" s="132">
        <v>0</v>
      </c>
      <c r="G28" s="133" t="e">
        <v>#DIV/0!</v>
      </c>
    </row>
    <row r="29" spans="1:7" x14ac:dyDescent="0.25">
      <c r="A29" s="140" t="s">
        <v>99</v>
      </c>
      <c r="B29" s="128"/>
      <c r="C29" s="128"/>
      <c r="D29" s="142"/>
      <c r="E29" s="131">
        <v>0</v>
      </c>
      <c r="F29" s="132">
        <v>0</v>
      </c>
      <c r="G29" s="133" t="e">
        <v>#DIV/0!</v>
      </c>
    </row>
    <row r="30" spans="1:7" ht="15.75" thickBot="1" x14ac:dyDescent="0.3">
      <c r="A30" s="143" t="s">
        <v>86</v>
      </c>
      <c r="B30" s="144"/>
      <c r="C30" s="144"/>
      <c r="D30" s="145"/>
      <c r="E30" s="146">
        <v>0</v>
      </c>
      <c r="F30" s="147">
        <v>0</v>
      </c>
      <c r="G30" s="148" t="e">
        <v>#DIV/0!</v>
      </c>
    </row>
    <row r="31" spans="1:7" ht="16.5" thickTop="1" thickBot="1" x14ac:dyDescent="0.3">
      <c r="A31" s="149" t="s">
        <v>87</v>
      </c>
      <c r="B31" s="150">
        <v>0</v>
      </c>
      <c r="C31" s="150">
        <v>0</v>
      </c>
      <c r="D31" s="151">
        <v>0</v>
      </c>
      <c r="E31" s="151">
        <v>0</v>
      </c>
      <c r="F31" s="151">
        <v>0</v>
      </c>
      <c r="G31" s="152" t="e">
        <v>#DIV/0!</v>
      </c>
    </row>
    <row r="32" spans="1:7" ht="16.5" thickBot="1" x14ac:dyDescent="0.3">
      <c r="A32" s="153"/>
      <c r="B32" s="311"/>
      <c r="C32" s="311"/>
      <c r="D32" s="311"/>
      <c r="E32" s="311"/>
      <c r="F32" s="311"/>
      <c r="G32" s="311"/>
    </row>
    <row r="33" spans="1:7" x14ac:dyDescent="0.25">
      <c r="A33" s="288" t="s">
        <v>88</v>
      </c>
      <c r="B33" s="290" t="s">
        <v>95</v>
      </c>
      <c r="C33" s="293" t="s">
        <v>89</v>
      </c>
      <c r="D33" s="318" t="s">
        <v>90</v>
      </c>
      <c r="E33" s="312" t="s">
        <v>71</v>
      </c>
      <c r="F33" s="312" t="s">
        <v>139</v>
      </c>
      <c r="G33" s="315" t="s">
        <v>72</v>
      </c>
    </row>
    <row r="34" spans="1:7" x14ac:dyDescent="0.25">
      <c r="A34" s="288"/>
      <c r="B34" s="291"/>
      <c r="C34" s="294"/>
      <c r="D34" s="319"/>
      <c r="E34" s="313"/>
      <c r="F34" s="313"/>
      <c r="G34" s="316"/>
    </row>
    <row r="35" spans="1:7" ht="29.25" customHeight="1" thickBot="1" x14ac:dyDescent="0.3">
      <c r="A35" s="289"/>
      <c r="B35" s="292"/>
      <c r="C35" s="295"/>
      <c r="D35" s="320"/>
      <c r="E35" s="314"/>
      <c r="F35" s="314"/>
      <c r="G35" s="317"/>
    </row>
    <row r="36" spans="1:7" x14ac:dyDescent="0.25">
      <c r="A36" s="154" t="s">
        <v>11</v>
      </c>
      <c r="B36" s="155">
        <f>'Agency Information'!C8</f>
        <v>0</v>
      </c>
      <c r="C36" s="156">
        <f>'June Inv'!F10</f>
        <v>0</v>
      </c>
      <c r="D36" s="157"/>
      <c r="E36" s="158">
        <v>0</v>
      </c>
      <c r="F36" s="158">
        <v>0</v>
      </c>
      <c r="G36" s="159" t="e">
        <v>#DIV/0!</v>
      </c>
    </row>
    <row r="37" spans="1:7" x14ac:dyDescent="0.25">
      <c r="A37" s="106" t="s">
        <v>12</v>
      </c>
      <c r="B37" s="155">
        <f>'Agency Information'!C9</f>
        <v>0</v>
      </c>
      <c r="C37" s="156">
        <f>'June Inv'!F11</f>
        <v>0</v>
      </c>
      <c r="D37" s="157"/>
      <c r="E37" s="158">
        <v>0</v>
      </c>
      <c r="F37" s="158">
        <v>0</v>
      </c>
      <c r="G37" s="159" t="e">
        <v>#DIV/0!</v>
      </c>
    </row>
    <row r="38" spans="1:7" x14ac:dyDescent="0.25">
      <c r="A38" s="106" t="s">
        <v>13</v>
      </c>
      <c r="B38" s="155">
        <f>'Agency Information'!C10</f>
        <v>0</v>
      </c>
      <c r="C38" s="156">
        <f>'June Inv'!F12</f>
        <v>0</v>
      </c>
      <c r="D38" s="160"/>
      <c r="E38" s="158">
        <v>0</v>
      </c>
      <c r="F38" s="158">
        <v>0</v>
      </c>
      <c r="G38" s="159" t="e">
        <v>#DIV/0!</v>
      </c>
    </row>
    <row r="39" spans="1:7" ht="15.75" thickBot="1" x14ac:dyDescent="0.3">
      <c r="A39" s="106" t="s">
        <v>40</v>
      </c>
      <c r="B39" s="155">
        <f>'Agency Information'!C11</f>
        <v>0</v>
      </c>
      <c r="C39" s="156">
        <f>'June Inv'!F13</f>
        <v>0</v>
      </c>
      <c r="D39" s="160"/>
      <c r="E39" s="158">
        <v>0</v>
      </c>
      <c r="F39" s="158">
        <v>0</v>
      </c>
      <c r="G39" s="159" t="e">
        <v>#DIV/0!</v>
      </c>
    </row>
    <row r="40" spans="1:7" ht="15.75" thickBot="1" x14ac:dyDescent="0.3">
      <c r="A40" s="161" t="s">
        <v>41</v>
      </c>
      <c r="B40" s="155">
        <f>'Agency Information'!C12</f>
        <v>0</v>
      </c>
      <c r="C40" s="156">
        <f>'June Inv'!F14</f>
        <v>0</v>
      </c>
      <c r="D40" s="160"/>
      <c r="E40" s="158">
        <v>0</v>
      </c>
      <c r="F40" s="158">
        <v>0</v>
      </c>
      <c r="G40" s="159" t="e">
        <v>#DIV/0!</v>
      </c>
    </row>
    <row r="41" spans="1:7" x14ac:dyDescent="0.25">
      <c r="A41" s="161" t="s">
        <v>15</v>
      </c>
      <c r="B41" s="155">
        <f>'Agency Information'!C13</f>
        <v>0</v>
      </c>
      <c r="C41" s="156">
        <f>'June Inv'!F15</f>
        <v>0</v>
      </c>
      <c r="D41" s="160"/>
      <c r="E41" s="158">
        <v>0</v>
      </c>
      <c r="F41" s="158">
        <v>0</v>
      </c>
      <c r="G41" s="159" t="e">
        <v>#DIV/0!</v>
      </c>
    </row>
    <row r="42" spans="1:7" ht="15.75" thickBot="1" x14ac:dyDescent="0.3">
      <c r="A42" s="162" t="s">
        <v>42</v>
      </c>
      <c r="B42" s="155">
        <f>'Agency Information'!C14</f>
        <v>0</v>
      </c>
      <c r="C42" s="156">
        <f>'June Inv'!F16</f>
        <v>0</v>
      </c>
      <c r="D42" s="160"/>
      <c r="E42" s="158">
        <v>0</v>
      </c>
      <c r="F42" s="158">
        <v>0</v>
      </c>
      <c r="G42" s="159" t="e">
        <v>#DIV/0!</v>
      </c>
    </row>
    <row r="43" spans="1:7" x14ac:dyDescent="0.25">
      <c r="A43" s="163" t="s">
        <v>14</v>
      </c>
      <c r="B43" s="155">
        <f>'Agency Information'!C15</f>
        <v>0</v>
      </c>
      <c r="C43" s="156">
        <f>'June Inv'!F17</f>
        <v>0</v>
      </c>
      <c r="D43" s="160"/>
      <c r="E43" s="158">
        <v>0</v>
      </c>
      <c r="F43" s="158">
        <v>0</v>
      </c>
      <c r="G43" s="159" t="e">
        <v>#DIV/0!</v>
      </c>
    </row>
    <row r="44" spans="1:7" x14ac:dyDescent="0.25">
      <c r="A44" s="113" t="s">
        <v>16</v>
      </c>
      <c r="B44" s="155">
        <f>'Agency Information'!C16</f>
        <v>0</v>
      </c>
      <c r="C44" s="156">
        <f>'June Inv'!F18</f>
        <v>0</v>
      </c>
      <c r="D44" s="160"/>
      <c r="E44" s="158">
        <v>0</v>
      </c>
      <c r="F44" s="158">
        <v>0</v>
      </c>
      <c r="G44" s="159" t="e">
        <v>#DIV/0!</v>
      </c>
    </row>
    <row r="45" spans="1:7" ht="45" x14ac:dyDescent="0.25">
      <c r="A45" s="113" t="s">
        <v>43</v>
      </c>
      <c r="B45" s="155">
        <f>'Agency Information'!C17</f>
        <v>0</v>
      </c>
      <c r="C45" s="156">
        <f>'June Inv'!F19</f>
        <v>0</v>
      </c>
      <c r="D45" s="164"/>
      <c r="E45" s="158">
        <v>0</v>
      </c>
      <c r="F45" s="158">
        <v>0</v>
      </c>
      <c r="G45" s="159" t="e">
        <v>#DIV/0!</v>
      </c>
    </row>
    <row r="46" spans="1:7" ht="45" x14ac:dyDescent="0.25">
      <c r="A46" s="113" t="s">
        <v>44</v>
      </c>
      <c r="B46" s="155">
        <f>'Agency Information'!C18</f>
        <v>0</v>
      </c>
      <c r="C46" s="156">
        <f>'June Inv'!F20</f>
        <v>0</v>
      </c>
      <c r="D46" s="164"/>
      <c r="E46" s="158">
        <v>0</v>
      </c>
      <c r="F46" s="158">
        <v>0</v>
      </c>
      <c r="G46" s="159" t="e">
        <v>#DIV/0!</v>
      </c>
    </row>
    <row r="47" spans="1:7" x14ac:dyDescent="0.25">
      <c r="A47" s="113" t="s">
        <v>45</v>
      </c>
      <c r="B47" s="155">
        <f>'Agency Information'!C19</f>
        <v>0</v>
      </c>
      <c r="C47" s="156">
        <f>'June Inv'!F21</f>
        <v>0</v>
      </c>
      <c r="D47" s="164"/>
      <c r="E47" s="158">
        <v>0</v>
      </c>
      <c r="F47" s="158">
        <v>0</v>
      </c>
      <c r="G47" s="159" t="e">
        <v>#DIV/0!</v>
      </c>
    </row>
    <row r="48" spans="1:7" ht="30" x14ac:dyDescent="0.25">
      <c r="A48" s="113" t="s">
        <v>46</v>
      </c>
      <c r="B48" s="155">
        <f>'Agency Information'!C20</f>
        <v>0</v>
      </c>
      <c r="C48" s="156">
        <f>'June Inv'!F22</f>
        <v>0</v>
      </c>
      <c r="D48" s="164"/>
      <c r="E48" s="158">
        <v>0</v>
      </c>
      <c r="F48" s="158">
        <v>0</v>
      </c>
      <c r="G48" s="159" t="e">
        <v>#DIV/0!</v>
      </c>
    </row>
    <row r="49" spans="1:7" ht="30" x14ac:dyDescent="0.25">
      <c r="A49" s="113" t="s">
        <v>104</v>
      </c>
      <c r="B49" s="155">
        <f>'Agency Information'!C21</f>
        <v>0</v>
      </c>
      <c r="C49" s="156">
        <f>'June Inv'!F23</f>
        <v>0</v>
      </c>
      <c r="D49" s="164"/>
      <c r="E49" s="158">
        <v>0</v>
      </c>
      <c r="F49" s="158">
        <v>0</v>
      </c>
      <c r="G49" s="159" t="e">
        <v>#DIV/0!</v>
      </c>
    </row>
    <row r="50" spans="1:7" x14ac:dyDescent="0.25">
      <c r="A50" s="114" t="s">
        <v>17</v>
      </c>
      <c r="B50" s="155">
        <f>'Agency Information'!C22</f>
        <v>0</v>
      </c>
      <c r="C50" s="156">
        <f>'June Inv'!F24</f>
        <v>0</v>
      </c>
      <c r="D50" s="164"/>
      <c r="E50" s="158">
        <v>0</v>
      </c>
      <c r="F50" s="158">
        <v>0</v>
      </c>
      <c r="G50" s="159" t="e">
        <v>#DIV/0!</v>
      </c>
    </row>
    <row r="51" spans="1:7" x14ac:dyDescent="0.25">
      <c r="A51" s="114" t="s">
        <v>18</v>
      </c>
      <c r="B51" s="155">
        <f>'Agency Information'!C23</f>
        <v>0</v>
      </c>
      <c r="C51" s="156">
        <f>'June Inv'!F25</f>
        <v>0</v>
      </c>
      <c r="D51" s="164"/>
      <c r="E51" s="158">
        <v>0</v>
      </c>
      <c r="F51" s="158">
        <v>0</v>
      </c>
      <c r="G51" s="159" t="e">
        <v>#DIV/0!</v>
      </c>
    </row>
    <row r="52" spans="1:7" ht="15.75" thickBot="1" x14ac:dyDescent="0.3">
      <c r="A52" s="165" t="s">
        <v>91</v>
      </c>
      <c r="B52" s="166">
        <f>SUM(B36:B51)</f>
        <v>0</v>
      </c>
      <c r="C52" s="167">
        <v>0</v>
      </c>
      <c r="D52" s="168">
        <v>0</v>
      </c>
      <c r="E52" s="169">
        <v>0</v>
      </c>
      <c r="F52" s="170">
        <v>0</v>
      </c>
      <c r="G52" s="171" t="e">
        <v>#DIV/0!</v>
      </c>
    </row>
    <row r="53" spans="1:7" ht="16.5" thickTop="1" thickBot="1" x14ac:dyDescent="0.3">
      <c r="A53" s="143" t="s">
        <v>92</v>
      </c>
      <c r="B53" s="172"/>
      <c r="C53" s="173"/>
      <c r="D53" s="157"/>
      <c r="E53" s="174">
        <v>0</v>
      </c>
      <c r="F53" s="174">
        <v>0</v>
      </c>
      <c r="G53" s="171" t="e">
        <v>#DIV/0!</v>
      </c>
    </row>
    <row r="54" spans="1:7" ht="15.75" thickTop="1" x14ac:dyDescent="0.25">
      <c r="A54" s="175" t="s">
        <v>93</v>
      </c>
      <c r="B54" s="176">
        <v>0</v>
      </c>
      <c r="C54" s="176">
        <v>0</v>
      </c>
      <c r="D54" s="177">
        <v>0</v>
      </c>
      <c r="E54" s="177">
        <v>0</v>
      </c>
      <c r="F54" s="178">
        <v>0</v>
      </c>
      <c r="G54" s="179" t="e">
        <v>#DIV/0!</v>
      </c>
    </row>
    <row r="55" spans="1:7" x14ac:dyDescent="0.25">
      <c r="A55" s="180"/>
      <c r="B55" s="181"/>
      <c r="C55" s="181"/>
      <c r="D55" s="181"/>
      <c r="E55" s="181"/>
      <c r="F55" s="182"/>
      <c r="G55" s="183"/>
    </row>
    <row r="56" spans="1:7" ht="15.75" thickBot="1" x14ac:dyDescent="0.3">
      <c r="A56" s="149" t="s">
        <v>94</v>
      </c>
      <c r="B56" s="184">
        <v>0</v>
      </c>
      <c r="C56" s="184">
        <v>0</v>
      </c>
      <c r="D56" s="184">
        <v>0</v>
      </c>
      <c r="E56" s="184">
        <v>0</v>
      </c>
      <c r="F56" s="184">
        <v>0</v>
      </c>
      <c r="G56" s="185" t="e">
        <v>#DIV/0!</v>
      </c>
    </row>
  </sheetData>
  <sheetProtection sheet="1" objects="1" scenarios="1" formatColumns="0" formatRows="0"/>
  <mergeCells count="24">
    <mergeCell ref="E33:E35"/>
    <mergeCell ref="F33:F35"/>
    <mergeCell ref="G33:G35"/>
    <mergeCell ref="D33:D35"/>
    <mergeCell ref="C10:C12"/>
    <mergeCell ref="D10:D12"/>
    <mergeCell ref="E10:E12"/>
    <mergeCell ref="F10:F12"/>
    <mergeCell ref="A33:A35"/>
    <mergeCell ref="B33:B35"/>
    <mergeCell ref="C33:C35"/>
    <mergeCell ref="A1:G1"/>
    <mergeCell ref="A2:G2"/>
    <mergeCell ref="A10:A12"/>
    <mergeCell ref="B10:B12"/>
    <mergeCell ref="D4:E4"/>
    <mergeCell ref="D6:E6"/>
    <mergeCell ref="B8:C8"/>
    <mergeCell ref="B4:C4"/>
    <mergeCell ref="B6:C6"/>
    <mergeCell ref="F4:G4"/>
    <mergeCell ref="F6:G6"/>
    <mergeCell ref="G10:G12"/>
    <mergeCell ref="B32:G32"/>
  </mergeCells>
  <pageMargins left="0.7" right="0.7" top="0.75" bottom="0.75" header="0.3" footer="0.3"/>
  <pageSetup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26"/>
  <sheetViews>
    <sheetView showGridLines="0" view="pageBreakPreview" zoomScaleNormal="100" zoomScaleSheetLayoutView="100" workbookViewId="0">
      <selection activeCell="A18" sqref="A18"/>
    </sheetView>
  </sheetViews>
  <sheetFormatPr defaultColWidth="9.140625" defaultRowHeight="15" x14ac:dyDescent="0.25"/>
  <cols>
    <col min="1" max="1" width="123" style="98" bestFit="1" customWidth="1"/>
    <col min="2" max="16384" width="9.140625" style="98"/>
  </cols>
  <sheetData>
    <row r="1" spans="1:14" ht="18.75" x14ac:dyDescent="0.3">
      <c r="A1" s="186" t="s">
        <v>0</v>
      </c>
      <c r="B1" s="187"/>
      <c r="C1" s="187"/>
      <c r="D1" s="187"/>
      <c r="E1" s="187"/>
      <c r="F1" s="187"/>
      <c r="G1" s="187"/>
      <c r="H1" s="187"/>
      <c r="I1" s="187"/>
      <c r="J1" s="187"/>
      <c r="K1" s="187"/>
      <c r="L1" s="187"/>
      <c r="M1" s="188"/>
      <c r="N1" s="188"/>
    </row>
    <row r="2" spans="1:14" ht="18.75" x14ac:dyDescent="0.3">
      <c r="A2" s="186" t="s">
        <v>34</v>
      </c>
      <c r="B2" s="187"/>
      <c r="C2" s="187"/>
      <c r="D2" s="187"/>
      <c r="E2" s="187"/>
      <c r="F2" s="187"/>
      <c r="G2" s="187"/>
      <c r="H2" s="187"/>
      <c r="I2" s="187"/>
      <c r="J2" s="187"/>
      <c r="K2" s="187"/>
      <c r="L2" s="187"/>
      <c r="M2" s="188"/>
      <c r="N2" s="188"/>
    </row>
    <row r="3" spans="1:14" ht="18.75" x14ac:dyDescent="0.3">
      <c r="A3" s="186" t="s">
        <v>35</v>
      </c>
      <c r="B3" s="187"/>
      <c r="C3" s="187"/>
      <c r="D3" s="187"/>
      <c r="E3" s="187"/>
      <c r="F3" s="187"/>
      <c r="G3" s="187"/>
      <c r="H3" s="187"/>
      <c r="I3" s="187"/>
      <c r="J3" s="187"/>
      <c r="K3" s="187"/>
      <c r="L3" s="187"/>
      <c r="M3" s="188"/>
      <c r="N3" s="188"/>
    </row>
    <row r="4" spans="1:14" ht="18.75" x14ac:dyDescent="0.3">
      <c r="A4" s="189"/>
      <c r="B4" s="190"/>
      <c r="C4" s="190"/>
      <c r="D4" s="190"/>
      <c r="E4" s="190"/>
      <c r="F4" s="190"/>
      <c r="G4" s="190"/>
      <c r="H4" s="190"/>
      <c r="I4" s="190"/>
      <c r="J4" s="190"/>
    </row>
    <row r="5" spans="1:14" ht="15.75" x14ac:dyDescent="0.25">
      <c r="A5" s="191"/>
      <c r="B5" s="191"/>
    </row>
    <row r="6" spans="1:14" ht="15.75" x14ac:dyDescent="0.25">
      <c r="A6" s="191"/>
      <c r="B6" s="191"/>
      <c r="C6" s="191"/>
      <c r="D6" s="191"/>
      <c r="E6" s="191"/>
      <c r="F6" s="191"/>
      <c r="G6" s="191"/>
      <c r="H6" s="191"/>
      <c r="I6" s="191"/>
      <c r="J6" s="191"/>
      <c r="K6" s="191"/>
      <c r="L6" s="191"/>
      <c r="M6" s="191"/>
      <c r="N6" s="191"/>
    </row>
    <row r="7" spans="1:14" ht="15.75" x14ac:dyDescent="0.25">
      <c r="A7" s="191" t="s">
        <v>116</v>
      </c>
      <c r="B7" s="191"/>
      <c r="C7" s="191"/>
      <c r="D7" s="191"/>
      <c r="E7" s="191"/>
      <c r="F7" s="191"/>
      <c r="G7" s="191"/>
      <c r="H7" s="191"/>
      <c r="I7" s="191"/>
      <c r="J7" s="191"/>
      <c r="K7" s="191"/>
      <c r="L7" s="191"/>
      <c r="M7" s="191"/>
      <c r="N7" s="191"/>
    </row>
    <row r="8" spans="1:14" ht="15.75" x14ac:dyDescent="0.25">
      <c r="A8" s="191" t="s">
        <v>140</v>
      </c>
      <c r="B8" s="191"/>
      <c r="C8" s="191"/>
      <c r="D8" s="191"/>
      <c r="E8" s="191"/>
      <c r="F8" s="191"/>
      <c r="G8" s="191"/>
      <c r="H8" s="191"/>
      <c r="I8" s="191"/>
      <c r="J8" s="191"/>
      <c r="K8" s="191"/>
      <c r="L8" s="191"/>
      <c r="M8" s="191"/>
      <c r="N8" s="191"/>
    </row>
    <row r="9" spans="1:14" ht="15.75" x14ac:dyDescent="0.25">
      <c r="A9" s="191" t="s">
        <v>141</v>
      </c>
      <c r="B9" s="191"/>
      <c r="C9" s="191"/>
      <c r="D9" s="191"/>
      <c r="E9" s="191"/>
      <c r="F9" s="191"/>
      <c r="G9" s="191"/>
      <c r="H9" s="191"/>
      <c r="I9" s="191"/>
      <c r="J9" s="191"/>
      <c r="K9" s="191"/>
      <c r="L9" s="191"/>
      <c r="M9" s="191"/>
      <c r="N9" s="191"/>
    </row>
    <row r="10" spans="1:14" ht="15.75" x14ac:dyDescent="0.25">
      <c r="A10" s="191"/>
      <c r="B10" s="191"/>
      <c r="C10" s="191"/>
      <c r="D10" s="191"/>
      <c r="E10" s="191"/>
      <c r="F10" s="191"/>
      <c r="G10" s="191"/>
      <c r="H10" s="191"/>
      <c r="I10" s="191"/>
      <c r="J10" s="191"/>
      <c r="K10" s="191"/>
      <c r="L10" s="191"/>
      <c r="M10" s="191"/>
      <c r="N10" s="191"/>
    </row>
    <row r="11" spans="1:14" ht="15.75" x14ac:dyDescent="0.25">
      <c r="A11" s="191" t="s">
        <v>137</v>
      </c>
      <c r="B11" s="191"/>
      <c r="C11" s="191"/>
      <c r="D11" s="191"/>
      <c r="E11" s="191"/>
      <c r="F11" s="191"/>
      <c r="G11" s="191"/>
      <c r="H11" s="191"/>
      <c r="I11" s="191"/>
      <c r="J11" s="191"/>
      <c r="K11" s="191"/>
      <c r="L11" s="191"/>
      <c r="M11" s="191"/>
      <c r="N11" s="191"/>
    </row>
    <row r="12" spans="1:14" ht="15.75" x14ac:dyDescent="0.25">
      <c r="A12" s="191" t="s">
        <v>136</v>
      </c>
      <c r="B12" s="191"/>
      <c r="C12" s="191"/>
      <c r="D12" s="191"/>
      <c r="E12" s="191"/>
      <c r="F12" s="191"/>
      <c r="G12" s="191"/>
      <c r="H12" s="191"/>
      <c r="I12" s="191"/>
      <c r="J12" s="191"/>
      <c r="K12" s="191"/>
      <c r="L12" s="191"/>
      <c r="M12" s="191"/>
      <c r="N12" s="191"/>
    </row>
    <row r="13" spans="1:14" ht="31.5" x14ac:dyDescent="0.25">
      <c r="A13" s="192" t="s">
        <v>142</v>
      </c>
      <c r="B13" s="191"/>
      <c r="C13" s="191"/>
      <c r="D13" s="191"/>
      <c r="E13" s="191"/>
      <c r="F13" s="191"/>
      <c r="G13" s="191"/>
      <c r="H13" s="191"/>
      <c r="I13" s="191"/>
      <c r="J13" s="191"/>
      <c r="K13" s="191"/>
      <c r="L13" s="191"/>
      <c r="M13" s="191"/>
      <c r="N13" s="191"/>
    </row>
    <row r="14" spans="1:14" ht="15.75" x14ac:dyDescent="0.25">
      <c r="B14" s="191"/>
      <c r="C14" s="191"/>
      <c r="D14" s="191"/>
      <c r="E14" s="191"/>
      <c r="F14" s="191"/>
      <c r="G14" s="191"/>
      <c r="H14" s="191"/>
      <c r="I14" s="191"/>
      <c r="J14" s="191"/>
      <c r="K14" s="191"/>
      <c r="L14" s="191"/>
      <c r="M14" s="191"/>
      <c r="N14" s="191"/>
    </row>
    <row r="15" spans="1:14" ht="15.75" x14ac:dyDescent="0.25">
      <c r="A15" s="191" t="s">
        <v>117</v>
      </c>
      <c r="B15" s="191"/>
      <c r="C15" s="191"/>
      <c r="D15" s="191"/>
      <c r="E15" s="191"/>
      <c r="F15" s="191"/>
      <c r="G15" s="191"/>
      <c r="H15" s="191"/>
      <c r="I15" s="191"/>
      <c r="J15" s="191"/>
      <c r="K15" s="191"/>
      <c r="L15" s="191"/>
      <c r="M15" s="191"/>
      <c r="N15" s="191"/>
    </row>
    <row r="16" spans="1:14" ht="53.1" customHeight="1" x14ac:dyDescent="0.25">
      <c r="A16" s="193" t="s">
        <v>143</v>
      </c>
      <c r="B16" s="119"/>
      <c r="C16" s="119"/>
      <c r="D16" s="119"/>
      <c r="E16" s="119"/>
      <c r="F16" s="119"/>
      <c r="G16" s="119"/>
      <c r="H16" s="119"/>
      <c r="I16" s="119"/>
      <c r="J16" s="119"/>
      <c r="K16" s="119"/>
      <c r="L16" s="119"/>
      <c r="M16" s="188"/>
      <c r="N16" s="188"/>
    </row>
    <row r="17" spans="1:14" ht="15.75" x14ac:dyDescent="0.25">
      <c r="A17" s="194"/>
      <c r="B17" s="191"/>
      <c r="C17" s="191"/>
      <c r="D17" s="191"/>
      <c r="E17" s="191"/>
      <c r="F17" s="191"/>
      <c r="G17" s="191"/>
      <c r="H17" s="191"/>
      <c r="I17" s="191"/>
      <c r="J17" s="191"/>
      <c r="K17" s="191"/>
      <c r="L17" s="191"/>
      <c r="M17" s="191"/>
      <c r="N17" s="191"/>
    </row>
    <row r="18" spans="1:14" ht="15.75" x14ac:dyDescent="0.25">
      <c r="A18" s="191" t="s">
        <v>36</v>
      </c>
      <c r="B18" s="191"/>
      <c r="C18" s="191"/>
      <c r="D18" s="191"/>
      <c r="E18" s="191"/>
      <c r="F18" s="191"/>
      <c r="G18" s="191"/>
      <c r="H18" s="191"/>
      <c r="I18" s="191"/>
      <c r="J18" s="191"/>
      <c r="K18" s="191"/>
      <c r="L18" s="191"/>
      <c r="M18" s="191"/>
      <c r="N18" s="191"/>
    </row>
    <row r="19" spans="1:14" ht="15.75" x14ac:dyDescent="0.25">
      <c r="A19" s="195" t="s">
        <v>37</v>
      </c>
      <c r="B19" s="191"/>
      <c r="C19" s="191"/>
      <c r="D19" s="191"/>
      <c r="E19" s="191"/>
      <c r="F19" s="191"/>
      <c r="G19" s="191"/>
      <c r="H19" s="191"/>
      <c r="I19" s="191"/>
      <c r="J19" s="191"/>
      <c r="K19" s="191"/>
      <c r="L19" s="191"/>
      <c r="M19" s="191"/>
      <c r="N19" s="191"/>
    </row>
    <row r="20" spans="1:14" ht="15.75" x14ac:dyDescent="0.25">
      <c r="A20" s="195" t="s">
        <v>38</v>
      </c>
      <c r="B20" s="191"/>
      <c r="C20" s="191"/>
      <c r="D20" s="191"/>
      <c r="E20" s="191"/>
      <c r="F20" s="191"/>
      <c r="G20" s="191"/>
      <c r="H20" s="191"/>
      <c r="I20" s="191"/>
      <c r="J20" s="191"/>
      <c r="K20" s="191"/>
      <c r="L20" s="191"/>
      <c r="M20" s="191"/>
      <c r="N20" s="191"/>
    </row>
    <row r="21" spans="1:14" ht="15.75" x14ac:dyDescent="0.25">
      <c r="A21" s="195" t="s">
        <v>105</v>
      </c>
      <c r="B21" s="191"/>
      <c r="C21" s="191"/>
      <c r="D21" s="191"/>
      <c r="E21" s="191"/>
      <c r="F21" s="191"/>
      <c r="G21" s="191"/>
      <c r="H21" s="191"/>
      <c r="I21" s="191"/>
      <c r="J21" s="191"/>
      <c r="K21" s="191"/>
      <c r="L21" s="191"/>
      <c r="M21" s="191"/>
      <c r="N21" s="191"/>
    </row>
    <row r="22" spans="1:14" ht="15.75" x14ac:dyDescent="0.25">
      <c r="A22" s="195" t="s">
        <v>39</v>
      </c>
      <c r="B22" s="191"/>
      <c r="C22" s="191"/>
      <c r="D22" s="191"/>
      <c r="E22" s="191"/>
      <c r="F22" s="191"/>
      <c r="G22" s="191"/>
      <c r="H22" s="191"/>
      <c r="I22" s="191"/>
      <c r="J22" s="191"/>
      <c r="K22" s="191"/>
      <c r="L22" s="191"/>
      <c r="M22" s="191"/>
      <c r="N22" s="191"/>
    </row>
    <row r="23" spans="1:14" ht="15.75" x14ac:dyDescent="0.25">
      <c r="A23" s="191"/>
      <c r="B23" s="191"/>
      <c r="C23" s="191"/>
      <c r="D23" s="191"/>
      <c r="E23" s="191"/>
      <c r="F23" s="191"/>
      <c r="G23" s="191"/>
      <c r="H23" s="191"/>
      <c r="I23" s="191"/>
      <c r="J23" s="191"/>
      <c r="K23" s="191"/>
      <c r="L23" s="191"/>
      <c r="M23" s="191"/>
      <c r="N23" s="191"/>
    </row>
    <row r="24" spans="1:14" ht="78.75" x14ac:dyDescent="0.25">
      <c r="A24" s="193" t="s">
        <v>144</v>
      </c>
      <c r="B24" s="119"/>
      <c r="C24" s="119"/>
      <c r="D24" s="119"/>
      <c r="E24" s="119"/>
      <c r="F24" s="119"/>
      <c r="G24" s="119"/>
      <c r="H24" s="119"/>
      <c r="I24" s="119"/>
      <c r="J24" s="119"/>
      <c r="K24" s="119"/>
      <c r="L24" s="119"/>
      <c r="M24" s="188"/>
      <c r="N24" s="188"/>
    </row>
    <row r="26" spans="1:14" ht="47.25" x14ac:dyDescent="0.25">
      <c r="A26" s="193" t="s">
        <v>145</v>
      </c>
      <c r="B26" s="119"/>
      <c r="C26" s="119"/>
      <c r="D26" s="119"/>
      <c r="E26" s="119"/>
      <c r="F26" s="119"/>
      <c r="G26" s="119"/>
      <c r="H26" s="119"/>
      <c r="I26" s="119"/>
      <c r="J26" s="119"/>
      <c r="K26" s="119"/>
      <c r="L26" s="119"/>
      <c r="M26" s="188"/>
      <c r="N26" s="188"/>
    </row>
  </sheetData>
  <sheetProtection sheet="1" objects="1" scenarios="1"/>
  <pageMargins left="0.7" right="0.7" top="0.75" bottom="0.75" header="0.3" footer="0.3"/>
  <pageSetup scale="4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865E-F961-41DC-8074-8C8EA6D0EE44}">
  <sheetPr>
    <tabColor rgb="FFFF0000"/>
  </sheetPr>
  <dimension ref="B3:Q26"/>
  <sheetViews>
    <sheetView showGridLines="0" view="pageBreakPreview" zoomScale="90" zoomScaleNormal="100" zoomScaleSheetLayoutView="90" workbookViewId="0">
      <selection activeCell="E15" sqref="E15"/>
    </sheetView>
  </sheetViews>
  <sheetFormatPr defaultColWidth="9.28515625" defaultRowHeight="18.75" x14ac:dyDescent="0.3"/>
  <cols>
    <col min="1" max="1" width="4.42578125" style="77" customWidth="1"/>
    <col min="2" max="2" width="46.28515625" style="77" customWidth="1"/>
    <col min="3" max="3" width="20.28515625" style="77" bestFit="1" customWidth="1"/>
    <col min="4" max="4" width="20.7109375" style="77" customWidth="1"/>
    <col min="5" max="5" width="24" style="77" bestFit="1" customWidth="1"/>
    <col min="6" max="17" width="20.7109375" style="77" customWidth="1"/>
    <col min="18" max="16384" width="9.28515625" style="77"/>
  </cols>
  <sheetData>
    <row r="3" spans="2:17" x14ac:dyDescent="0.3">
      <c r="B3" s="76" t="s">
        <v>101</v>
      </c>
      <c r="C3" s="88"/>
      <c r="E3" s="77" t="s">
        <v>118</v>
      </c>
      <c r="F3" s="89"/>
    </row>
    <row r="4" spans="2:17" x14ac:dyDescent="0.3">
      <c r="B4" s="76" t="s">
        <v>102</v>
      </c>
      <c r="C4" s="88"/>
    </row>
    <row r="5" spans="2:17" x14ac:dyDescent="0.3">
      <c r="B5" s="76" t="s">
        <v>103</v>
      </c>
      <c r="C5" s="88"/>
    </row>
    <row r="6" spans="2:17" ht="19.5" thickBot="1" x14ac:dyDescent="0.35"/>
    <row r="7" spans="2:17" x14ac:dyDescent="0.3">
      <c r="B7" s="78" t="s">
        <v>5</v>
      </c>
      <c r="C7" s="79" t="s">
        <v>120</v>
      </c>
      <c r="D7" s="79" t="s">
        <v>106</v>
      </c>
      <c r="E7" s="79" t="s">
        <v>115</v>
      </c>
      <c r="F7" s="79" t="s">
        <v>107</v>
      </c>
      <c r="G7" s="79" t="s">
        <v>108</v>
      </c>
      <c r="H7" s="79" t="s">
        <v>52</v>
      </c>
      <c r="I7" s="79" t="s">
        <v>109</v>
      </c>
      <c r="J7" s="79" t="s">
        <v>110</v>
      </c>
      <c r="K7" s="79" t="s">
        <v>57</v>
      </c>
      <c r="L7" s="79" t="s">
        <v>111</v>
      </c>
      <c r="M7" s="79" t="s">
        <v>112</v>
      </c>
      <c r="N7" s="79" t="s">
        <v>58</v>
      </c>
      <c r="O7" s="79" t="s">
        <v>113</v>
      </c>
      <c r="P7" s="79" t="s">
        <v>114</v>
      </c>
      <c r="Q7" s="80" t="s">
        <v>59</v>
      </c>
    </row>
    <row r="8" spans="2:17" x14ac:dyDescent="0.3">
      <c r="B8" s="81" t="s">
        <v>11</v>
      </c>
      <c r="C8" s="69"/>
      <c r="D8" s="90">
        <f>'Amendments &amp; Reallocations'!E73</f>
        <v>0</v>
      </c>
      <c r="E8" s="90">
        <f>SUM(F8:Q8)</f>
        <v>0</v>
      </c>
      <c r="F8" s="90">
        <f>'July Inv'!E10</f>
        <v>0</v>
      </c>
      <c r="G8" s="90">
        <f>'Aug Inv'!E10</f>
        <v>0</v>
      </c>
      <c r="H8" s="90">
        <f>'Sept Inv'!E10</f>
        <v>0</v>
      </c>
      <c r="I8" s="90">
        <f>'Oct Inv'!E10</f>
        <v>0</v>
      </c>
      <c r="J8" s="90">
        <f>'Nov Inv'!E10</f>
        <v>0</v>
      </c>
      <c r="K8" s="90">
        <f>'Dec Inv'!E10</f>
        <v>0</v>
      </c>
      <c r="L8" s="90">
        <f>'Jan Inv'!E10</f>
        <v>0</v>
      </c>
      <c r="M8" s="90">
        <f>'Feb Inv'!E10</f>
        <v>0</v>
      </c>
      <c r="N8" s="90">
        <f>'Mar Inv'!E10</f>
        <v>0</v>
      </c>
      <c r="O8" s="90">
        <f>'Apr Inv'!E10</f>
        <v>0</v>
      </c>
      <c r="P8" s="90">
        <f>'May Inv'!E10</f>
        <v>0</v>
      </c>
      <c r="Q8" s="90">
        <f>'June Inv'!E10+'June 2 Inv'!E10</f>
        <v>0</v>
      </c>
    </row>
    <row r="9" spans="2:17" x14ac:dyDescent="0.3">
      <c r="B9" s="81" t="s">
        <v>12</v>
      </c>
      <c r="C9" s="69"/>
      <c r="D9" s="90">
        <f>'Amendments &amp; Reallocations'!E74</f>
        <v>0</v>
      </c>
      <c r="E9" s="90">
        <f t="shared" ref="E9:E23" si="0">SUM(F9:Q9)</f>
        <v>0</v>
      </c>
      <c r="F9" s="90">
        <f>'July Inv'!E11</f>
        <v>0</v>
      </c>
      <c r="G9" s="90">
        <f>'Aug Inv'!E11</f>
        <v>0</v>
      </c>
      <c r="H9" s="90">
        <f>'Sept Inv'!E11</f>
        <v>0</v>
      </c>
      <c r="I9" s="90">
        <f>'Oct Inv'!E11</f>
        <v>0</v>
      </c>
      <c r="J9" s="90">
        <f>'Nov Inv'!E11</f>
        <v>0</v>
      </c>
      <c r="K9" s="90">
        <f>'Dec Inv'!E11</f>
        <v>0</v>
      </c>
      <c r="L9" s="90">
        <f>'Jan Inv'!E11</f>
        <v>0</v>
      </c>
      <c r="M9" s="90">
        <f>'Feb Inv'!E11</f>
        <v>0</v>
      </c>
      <c r="N9" s="90">
        <f>'Mar Inv'!E11</f>
        <v>0</v>
      </c>
      <c r="O9" s="90">
        <f>'Apr Inv'!E11</f>
        <v>0</v>
      </c>
      <c r="P9" s="90">
        <f>'May Inv'!E11</f>
        <v>0</v>
      </c>
      <c r="Q9" s="90">
        <f>'June Inv'!E11+'June 2 Inv'!E11</f>
        <v>0</v>
      </c>
    </row>
    <row r="10" spans="2:17" x14ac:dyDescent="0.3">
      <c r="B10" s="81" t="s">
        <v>13</v>
      </c>
      <c r="C10" s="69"/>
      <c r="D10" s="90">
        <f>'Amendments &amp; Reallocations'!E75</f>
        <v>0</v>
      </c>
      <c r="E10" s="90">
        <f t="shared" si="0"/>
        <v>0</v>
      </c>
      <c r="F10" s="90">
        <f>'July Inv'!E12</f>
        <v>0</v>
      </c>
      <c r="G10" s="90">
        <f>'Aug Inv'!E12</f>
        <v>0</v>
      </c>
      <c r="H10" s="90">
        <f>'Sept Inv'!E12</f>
        <v>0</v>
      </c>
      <c r="I10" s="90">
        <f>'Oct Inv'!E12</f>
        <v>0</v>
      </c>
      <c r="J10" s="90">
        <f>'Nov Inv'!E12</f>
        <v>0</v>
      </c>
      <c r="K10" s="90">
        <f>'Dec Inv'!E12</f>
        <v>0</v>
      </c>
      <c r="L10" s="90">
        <f>'Jan Inv'!E12</f>
        <v>0</v>
      </c>
      <c r="M10" s="90">
        <f>'Feb Inv'!E12</f>
        <v>0</v>
      </c>
      <c r="N10" s="90">
        <f>'Mar Inv'!E12</f>
        <v>0</v>
      </c>
      <c r="O10" s="90">
        <f>'Apr Inv'!E12</f>
        <v>0</v>
      </c>
      <c r="P10" s="90">
        <f>'May Inv'!E12</f>
        <v>0</v>
      </c>
      <c r="Q10" s="90">
        <f>'June Inv'!E12+'June 2 Inv'!E12</f>
        <v>0</v>
      </c>
    </row>
    <row r="11" spans="2:17" x14ac:dyDescent="0.3">
      <c r="B11" s="81" t="s">
        <v>40</v>
      </c>
      <c r="C11" s="69"/>
      <c r="D11" s="90">
        <f>'Amendments &amp; Reallocations'!E76</f>
        <v>0</v>
      </c>
      <c r="E11" s="90">
        <f t="shared" si="0"/>
        <v>0</v>
      </c>
      <c r="F11" s="90">
        <f>'July Inv'!E13</f>
        <v>0</v>
      </c>
      <c r="G11" s="90">
        <f>'Aug Inv'!E13</f>
        <v>0</v>
      </c>
      <c r="H11" s="90">
        <f>'Sept Inv'!E13</f>
        <v>0</v>
      </c>
      <c r="I11" s="90">
        <f>'Oct Inv'!E13</f>
        <v>0</v>
      </c>
      <c r="J11" s="90">
        <f>'Nov Inv'!E13</f>
        <v>0</v>
      </c>
      <c r="K11" s="90">
        <f>'Dec Inv'!E13</f>
        <v>0</v>
      </c>
      <c r="L11" s="90">
        <f>'Jan Inv'!E13</f>
        <v>0</v>
      </c>
      <c r="M11" s="90">
        <f>'Feb Inv'!E13</f>
        <v>0</v>
      </c>
      <c r="N11" s="90">
        <f>'Mar Inv'!E13</f>
        <v>0</v>
      </c>
      <c r="O11" s="90">
        <f>'Apr Inv'!E13</f>
        <v>0</v>
      </c>
      <c r="P11" s="90">
        <f>'May Inv'!E13</f>
        <v>0</v>
      </c>
      <c r="Q11" s="90">
        <f>'June Inv'!E13+'June 2 Inv'!E13</f>
        <v>0</v>
      </c>
    </row>
    <row r="12" spans="2:17" x14ac:dyDescent="0.3">
      <c r="B12" s="82" t="s">
        <v>41</v>
      </c>
      <c r="C12" s="70"/>
      <c r="D12" s="91">
        <f>'Amendments &amp; Reallocations'!E77</f>
        <v>0</v>
      </c>
      <c r="E12" s="91">
        <f t="shared" si="0"/>
        <v>0</v>
      </c>
      <c r="F12" s="91">
        <f>'July Inv'!E14</f>
        <v>0</v>
      </c>
      <c r="G12" s="91">
        <f>'Aug Inv'!E14</f>
        <v>0</v>
      </c>
      <c r="H12" s="91">
        <f>'Sept Inv'!E14</f>
        <v>0</v>
      </c>
      <c r="I12" s="91">
        <f>'Oct Inv'!E14</f>
        <v>0</v>
      </c>
      <c r="J12" s="91">
        <f>'Nov Inv'!E14</f>
        <v>0</v>
      </c>
      <c r="K12" s="91">
        <f>'Dec Inv'!E14</f>
        <v>0</v>
      </c>
      <c r="L12" s="91">
        <f>'Jan Inv'!E14</f>
        <v>0</v>
      </c>
      <c r="M12" s="91">
        <f>'Feb Inv'!E14</f>
        <v>0</v>
      </c>
      <c r="N12" s="91">
        <f>'Mar Inv'!E14</f>
        <v>0</v>
      </c>
      <c r="O12" s="91">
        <f>'Apr Inv'!E14</f>
        <v>0</v>
      </c>
      <c r="P12" s="91">
        <f>'May Inv'!E14</f>
        <v>0</v>
      </c>
      <c r="Q12" s="91">
        <f>'June Inv'!E14+'June 2 Inv'!E14</f>
        <v>0</v>
      </c>
    </row>
    <row r="13" spans="2:17" x14ac:dyDescent="0.3">
      <c r="B13" s="82" t="s">
        <v>15</v>
      </c>
      <c r="C13" s="70"/>
      <c r="D13" s="91">
        <f>'Amendments &amp; Reallocations'!E78</f>
        <v>0</v>
      </c>
      <c r="E13" s="91">
        <f t="shared" si="0"/>
        <v>0</v>
      </c>
      <c r="F13" s="91">
        <f>'July Inv'!E15</f>
        <v>0</v>
      </c>
      <c r="G13" s="91">
        <f>'Aug Inv'!E15</f>
        <v>0</v>
      </c>
      <c r="H13" s="91">
        <f>'Sept Inv'!E15</f>
        <v>0</v>
      </c>
      <c r="I13" s="91">
        <f>'Oct Inv'!E15</f>
        <v>0</v>
      </c>
      <c r="J13" s="91">
        <f>'Nov Inv'!E15</f>
        <v>0</v>
      </c>
      <c r="K13" s="91">
        <f>'Dec Inv'!E15</f>
        <v>0</v>
      </c>
      <c r="L13" s="91">
        <f>'Jan Inv'!E15</f>
        <v>0</v>
      </c>
      <c r="M13" s="91">
        <f>'Feb Inv'!E15</f>
        <v>0</v>
      </c>
      <c r="N13" s="91">
        <f>'Mar Inv'!E15</f>
        <v>0</v>
      </c>
      <c r="O13" s="91">
        <f>'Apr Inv'!E15</f>
        <v>0</v>
      </c>
      <c r="P13" s="91">
        <f>'May Inv'!E15</f>
        <v>0</v>
      </c>
      <c r="Q13" s="91">
        <f>'June Inv'!E15+'June 2 Inv'!E15</f>
        <v>0</v>
      </c>
    </row>
    <row r="14" spans="2:17" ht="37.5" x14ac:dyDescent="0.3">
      <c r="B14" s="83" t="s">
        <v>42</v>
      </c>
      <c r="C14" s="69"/>
      <c r="D14" s="92">
        <f>'Amendments &amp; Reallocations'!E79</f>
        <v>0</v>
      </c>
      <c r="E14" s="92">
        <f t="shared" si="0"/>
        <v>0</v>
      </c>
      <c r="F14" s="92">
        <f>'July Inv'!E16</f>
        <v>0</v>
      </c>
      <c r="G14" s="92">
        <f>'Aug Inv'!E16</f>
        <v>0</v>
      </c>
      <c r="H14" s="92">
        <f>'Sept Inv'!E16</f>
        <v>0</v>
      </c>
      <c r="I14" s="92">
        <f>'Oct Inv'!E16</f>
        <v>0</v>
      </c>
      <c r="J14" s="92">
        <f>'Nov Inv'!E16</f>
        <v>0</v>
      </c>
      <c r="K14" s="92">
        <f>'Dec Inv'!E16</f>
        <v>0</v>
      </c>
      <c r="L14" s="92">
        <f>'Jan Inv'!E16</f>
        <v>0</v>
      </c>
      <c r="M14" s="92">
        <f>'Feb Inv'!E16</f>
        <v>0</v>
      </c>
      <c r="N14" s="92">
        <f>'Mar Inv'!E16</f>
        <v>0</v>
      </c>
      <c r="O14" s="92">
        <f>'Apr Inv'!E16</f>
        <v>0</v>
      </c>
      <c r="P14" s="92">
        <f>'May Inv'!E16</f>
        <v>0</v>
      </c>
      <c r="Q14" s="92">
        <f>'June Inv'!E16+'June 2 Inv'!E16</f>
        <v>0</v>
      </c>
    </row>
    <row r="15" spans="2:17" x14ac:dyDescent="0.3">
      <c r="B15" s="84" t="s">
        <v>14</v>
      </c>
      <c r="C15" s="69"/>
      <c r="D15" s="93">
        <f>'Amendments &amp; Reallocations'!E80</f>
        <v>0</v>
      </c>
      <c r="E15" s="93">
        <f t="shared" si="0"/>
        <v>0</v>
      </c>
      <c r="F15" s="93">
        <f>'July Inv'!E17</f>
        <v>0</v>
      </c>
      <c r="G15" s="93">
        <f>'Aug Inv'!E17</f>
        <v>0</v>
      </c>
      <c r="H15" s="93">
        <f>'Sept Inv'!E17</f>
        <v>0</v>
      </c>
      <c r="I15" s="93">
        <f>'Oct Inv'!E17</f>
        <v>0</v>
      </c>
      <c r="J15" s="93">
        <f>'Nov Inv'!E17</f>
        <v>0</v>
      </c>
      <c r="K15" s="93">
        <f>'Dec Inv'!E17</f>
        <v>0</v>
      </c>
      <c r="L15" s="93">
        <f>'Jan Inv'!E17</f>
        <v>0</v>
      </c>
      <c r="M15" s="93">
        <f>'Feb Inv'!E17</f>
        <v>0</v>
      </c>
      <c r="N15" s="93">
        <f>'Mar Inv'!E17</f>
        <v>0</v>
      </c>
      <c r="O15" s="93">
        <f>'Apr Inv'!E17</f>
        <v>0</v>
      </c>
      <c r="P15" s="93">
        <f>'May Inv'!E17</f>
        <v>0</v>
      </c>
      <c r="Q15" s="93">
        <f>'June Inv'!E17+'June 2 Inv'!E17</f>
        <v>0</v>
      </c>
    </row>
    <row r="16" spans="2:17" ht="37.5" x14ac:dyDescent="0.3">
      <c r="B16" s="85" t="s">
        <v>16</v>
      </c>
      <c r="C16" s="69"/>
      <c r="D16" s="94">
        <f>'Amendments &amp; Reallocations'!E81</f>
        <v>0</v>
      </c>
      <c r="E16" s="94">
        <f t="shared" si="0"/>
        <v>0</v>
      </c>
      <c r="F16" s="94">
        <f>'July Inv'!E18</f>
        <v>0</v>
      </c>
      <c r="G16" s="94">
        <f>'Aug Inv'!E18</f>
        <v>0</v>
      </c>
      <c r="H16" s="94">
        <f>'Sept Inv'!E18</f>
        <v>0</v>
      </c>
      <c r="I16" s="94">
        <f>'Oct Inv'!E18</f>
        <v>0</v>
      </c>
      <c r="J16" s="94">
        <f>'Nov Inv'!E18</f>
        <v>0</v>
      </c>
      <c r="K16" s="94">
        <f>'Dec Inv'!E18</f>
        <v>0</v>
      </c>
      <c r="L16" s="94">
        <f>'Jan Inv'!E18</f>
        <v>0</v>
      </c>
      <c r="M16" s="94">
        <f>'Feb Inv'!E18</f>
        <v>0</v>
      </c>
      <c r="N16" s="94">
        <f>'Mar Inv'!E18</f>
        <v>0</v>
      </c>
      <c r="O16" s="94">
        <f>'Apr Inv'!E18</f>
        <v>0</v>
      </c>
      <c r="P16" s="94">
        <f>'May Inv'!E18</f>
        <v>0</v>
      </c>
      <c r="Q16" s="94">
        <f>'June Inv'!E18+'June 2 Inv'!E18</f>
        <v>0</v>
      </c>
    </row>
    <row r="17" spans="2:17" ht="56.25" x14ac:dyDescent="0.3">
      <c r="B17" s="85" t="s">
        <v>43</v>
      </c>
      <c r="C17" s="69"/>
      <c r="D17" s="94">
        <f>'Amendments &amp; Reallocations'!E82</f>
        <v>0</v>
      </c>
      <c r="E17" s="94">
        <f t="shared" si="0"/>
        <v>0</v>
      </c>
      <c r="F17" s="94">
        <f>'July Inv'!E19</f>
        <v>0</v>
      </c>
      <c r="G17" s="94">
        <f>'Aug Inv'!E19</f>
        <v>0</v>
      </c>
      <c r="H17" s="94">
        <f>'Sept Inv'!E19</f>
        <v>0</v>
      </c>
      <c r="I17" s="94">
        <f>'Oct Inv'!E19</f>
        <v>0</v>
      </c>
      <c r="J17" s="94">
        <f>'Nov Inv'!E19</f>
        <v>0</v>
      </c>
      <c r="K17" s="94">
        <f>'Dec Inv'!E19</f>
        <v>0</v>
      </c>
      <c r="L17" s="94">
        <f>'Jan Inv'!E19</f>
        <v>0</v>
      </c>
      <c r="M17" s="94">
        <f>'Feb Inv'!E19</f>
        <v>0</v>
      </c>
      <c r="N17" s="94">
        <f>'Mar Inv'!E19</f>
        <v>0</v>
      </c>
      <c r="O17" s="94">
        <f>'Apr Inv'!E19</f>
        <v>0</v>
      </c>
      <c r="P17" s="94">
        <f>'May Inv'!E19</f>
        <v>0</v>
      </c>
      <c r="Q17" s="94">
        <f>'June Inv'!E19+'June 2 Inv'!E19</f>
        <v>0</v>
      </c>
    </row>
    <row r="18" spans="2:17" ht="56.25" x14ac:dyDescent="0.3">
      <c r="B18" s="85" t="s">
        <v>44</v>
      </c>
      <c r="C18" s="69"/>
      <c r="D18" s="94">
        <f>'Amendments &amp; Reallocations'!E83</f>
        <v>0</v>
      </c>
      <c r="E18" s="94">
        <f t="shared" si="0"/>
        <v>0</v>
      </c>
      <c r="F18" s="94">
        <f>'July Inv'!E20</f>
        <v>0</v>
      </c>
      <c r="G18" s="94">
        <f>'Aug Inv'!E20</f>
        <v>0</v>
      </c>
      <c r="H18" s="94">
        <f>'Sept Inv'!E20</f>
        <v>0</v>
      </c>
      <c r="I18" s="94">
        <f>'Oct Inv'!E20</f>
        <v>0</v>
      </c>
      <c r="J18" s="94">
        <f>'Nov Inv'!E20</f>
        <v>0</v>
      </c>
      <c r="K18" s="94">
        <f>'Dec Inv'!E20</f>
        <v>0</v>
      </c>
      <c r="L18" s="94">
        <f>'Jan Inv'!E20</f>
        <v>0</v>
      </c>
      <c r="M18" s="94">
        <f>'Feb Inv'!E20</f>
        <v>0</v>
      </c>
      <c r="N18" s="94">
        <f>'Mar Inv'!E20</f>
        <v>0</v>
      </c>
      <c r="O18" s="94">
        <f>'Apr Inv'!E20</f>
        <v>0</v>
      </c>
      <c r="P18" s="94">
        <f>'May Inv'!E20</f>
        <v>0</v>
      </c>
      <c r="Q18" s="94">
        <f>'June Inv'!E20+'June 2 Inv'!E20</f>
        <v>0</v>
      </c>
    </row>
    <row r="19" spans="2:17" x14ac:dyDescent="0.3">
      <c r="B19" s="85" t="s">
        <v>45</v>
      </c>
      <c r="C19" s="69"/>
      <c r="D19" s="94">
        <f>'Amendments &amp; Reallocations'!E84</f>
        <v>0</v>
      </c>
      <c r="E19" s="94">
        <f t="shared" si="0"/>
        <v>0</v>
      </c>
      <c r="F19" s="94">
        <f>'July Inv'!E21</f>
        <v>0</v>
      </c>
      <c r="G19" s="94">
        <f>'Aug Inv'!E21</f>
        <v>0</v>
      </c>
      <c r="H19" s="94">
        <f>'Sept Inv'!E21</f>
        <v>0</v>
      </c>
      <c r="I19" s="94">
        <f>'Oct Inv'!E21</f>
        <v>0</v>
      </c>
      <c r="J19" s="94">
        <f>'Nov Inv'!E21</f>
        <v>0</v>
      </c>
      <c r="K19" s="94">
        <f>'Dec Inv'!E21</f>
        <v>0</v>
      </c>
      <c r="L19" s="94">
        <f>'Jan Inv'!E21</f>
        <v>0</v>
      </c>
      <c r="M19" s="94">
        <f>'Feb Inv'!E21</f>
        <v>0</v>
      </c>
      <c r="N19" s="94">
        <f>'Mar Inv'!E21</f>
        <v>0</v>
      </c>
      <c r="O19" s="94">
        <f>'Apr Inv'!E21</f>
        <v>0</v>
      </c>
      <c r="P19" s="94">
        <f>'May Inv'!E21</f>
        <v>0</v>
      </c>
      <c r="Q19" s="94">
        <f>'June Inv'!E21+'June 2 Inv'!E21</f>
        <v>0</v>
      </c>
    </row>
    <row r="20" spans="2:17" ht="37.5" x14ac:dyDescent="0.3">
      <c r="B20" s="85" t="s">
        <v>46</v>
      </c>
      <c r="C20" s="69"/>
      <c r="D20" s="94">
        <f>'Amendments &amp; Reallocations'!E85</f>
        <v>0</v>
      </c>
      <c r="E20" s="94">
        <f t="shared" si="0"/>
        <v>0</v>
      </c>
      <c r="F20" s="94">
        <f>'July Inv'!E22</f>
        <v>0</v>
      </c>
      <c r="G20" s="94">
        <f>'Aug Inv'!E22</f>
        <v>0</v>
      </c>
      <c r="H20" s="94">
        <f>'Sept Inv'!E22</f>
        <v>0</v>
      </c>
      <c r="I20" s="94">
        <f>'Oct Inv'!E22</f>
        <v>0</v>
      </c>
      <c r="J20" s="94">
        <f>'Nov Inv'!E22</f>
        <v>0</v>
      </c>
      <c r="K20" s="94">
        <f>'Dec Inv'!E22</f>
        <v>0</v>
      </c>
      <c r="L20" s="94">
        <f>'Jan Inv'!E22</f>
        <v>0</v>
      </c>
      <c r="M20" s="94">
        <f>'Feb Inv'!E22</f>
        <v>0</v>
      </c>
      <c r="N20" s="94">
        <f>'Mar Inv'!E22</f>
        <v>0</v>
      </c>
      <c r="O20" s="94">
        <f>'Apr Inv'!E22</f>
        <v>0</v>
      </c>
      <c r="P20" s="94">
        <f>'May Inv'!E22</f>
        <v>0</v>
      </c>
      <c r="Q20" s="94">
        <f>'June Inv'!E22+'June 2 Inv'!E22</f>
        <v>0</v>
      </c>
    </row>
    <row r="21" spans="2:17" ht="37.5" x14ac:dyDescent="0.3">
      <c r="B21" s="85" t="s">
        <v>104</v>
      </c>
      <c r="C21" s="69"/>
      <c r="D21" s="94">
        <f>'Amendments &amp; Reallocations'!E86</f>
        <v>0</v>
      </c>
      <c r="E21" s="94">
        <f t="shared" si="0"/>
        <v>0</v>
      </c>
      <c r="F21" s="94">
        <f>'July Inv'!E23</f>
        <v>0</v>
      </c>
      <c r="G21" s="94">
        <f>'Aug Inv'!E23</f>
        <v>0</v>
      </c>
      <c r="H21" s="94">
        <f>'Sept Inv'!E23</f>
        <v>0</v>
      </c>
      <c r="I21" s="94">
        <f>'Oct Inv'!E23</f>
        <v>0</v>
      </c>
      <c r="J21" s="94">
        <f>'Nov Inv'!E23</f>
        <v>0</v>
      </c>
      <c r="K21" s="94">
        <f>'Dec Inv'!E23</f>
        <v>0</v>
      </c>
      <c r="L21" s="94">
        <f>'Jan Inv'!E23</f>
        <v>0</v>
      </c>
      <c r="M21" s="94">
        <f>'Feb Inv'!E23</f>
        <v>0</v>
      </c>
      <c r="N21" s="94">
        <f>'Mar Inv'!E23</f>
        <v>0</v>
      </c>
      <c r="O21" s="94">
        <f>'Apr Inv'!E23</f>
        <v>0</v>
      </c>
      <c r="P21" s="94">
        <f>'May Inv'!E23</f>
        <v>0</v>
      </c>
      <c r="Q21" s="94">
        <f>'June Inv'!E23+'June 2 Inv'!E23</f>
        <v>0</v>
      </c>
    </row>
    <row r="22" spans="2:17" x14ac:dyDescent="0.3">
      <c r="B22" s="86" t="s">
        <v>17</v>
      </c>
      <c r="C22" s="69"/>
      <c r="D22" s="95">
        <f>'Amendments &amp; Reallocations'!E87</f>
        <v>0</v>
      </c>
      <c r="E22" s="95">
        <f t="shared" si="0"/>
        <v>0</v>
      </c>
      <c r="F22" s="95">
        <f>'July Inv'!E24</f>
        <v>0</v>
      </c>
      <c r="G22" s="95">
        <f>'Aug Inv'!E24</f>
        <v>0</v>
      </c>
      <c r="H22" s="95">
        <f>'Sept Inv'!E24</f>
        <v>0</v>
      </c>
      <c r="I22" s="95">
        <f>'Oct Inv'!E24</f>
        <v>0</v>
      </c>
      <c r="J22" s="95">
        <f>'Nov Inv'!E24</f>
        <v>0</v>
      </c>
      <c r="K22" s="95">
        <f>'Dec Inv'!E24</f>
        <v>0</v>
      </c>
      <c r="L22" s="95">
        <f>'Jan Inv'!E24</f>
        <v>0</v>
      </c>
      <c r="M22" s="95">
        <f>'Feb Inv'!E24</f>
        <v>0</v>
      </c>
      <c r="N22" s="95">
        <f>'Mar Inv'!E24</f>
        <v>0</v>
      </c>
      <c r="O22" s="95">
        <f>'Apr Inv'!E24</f>
        <v>0</v>
      </c>
      <c r="P22" s="95">
        <f>'May Inv'!E24</f>
        <v>0</v>
      </c>
      <c r="Q22" s="95">
        <f>'June Inv'!E24+'June 2 Inv'!E24</f>
        <v>0</v>
      </c>
    </row>
    <row r="23" spans="2:17" x14ac:dyDescent="0.3">
      <c r="B23" s="86" t="s">
        <v>18</v>
      </c>
      <c r="C23" s="69"/>
      <c r="D23" s="95">
        <f>'Amendments &amp; Reallocations'!E88</f>
        <v>0</v>
      </c>
      <c r="E23" s="95">
        <f t="shared" si="0"/>
        <v>0</v>
      </c>
      <c r="F23" s="95">
        <f>'July Inv'!E25</f>
        <v>0</v>
      </c>
      <c r="G23" s="95">
        <f>'Aug Inv'!E25</f>
        <v>0</v>
      </c>
      <c r="H23" s="95">
        <f>'Sept Inv'!E25</f>
        <v>0</v>
      </c>
      <c r="I23" s="95">
        <f>'Oct Inv'!E25</f>
        <v>0</v>
      </c>
      <c r="J23" s="95">
        <f>'Nov Inv'!E25</f>
        <v>0</v>
      </c>
      <c r="K23" s="95">
        <f>'Dec Inv'!E25</f>
        <v>0</v>
      </c>
      <c r="L23" s="95">
        <f>'Jan Inv'!E25</f>
        <v>0</v>
      </c>
      <c r="M23" s="95">
        <f>'Feb Inv'!E25</f>
        <v>0</v>
      </c>
      <c r="N23" s="95">
        <f>'Mar Inv'!E25</f>
        <v>0</v>
      </c>
      <c r="O23" s="95">
        <f>'Apr Inv'!E25</f>
        <v>0</v>
      </c>
      <c r="P23" s="95">
        <f>'May Inv'!E25</f>
        <v>0</v>
      </c>
      <c r="Q23" s="95">
        <f>'June Inv'!E25+'June 2 Inv'!E25</f>
        <v>0</v>
      </c>
    </row>
    <row r="24" spans="2:17" ht="19.5" thickBot="1" x14ac:dyDescent="0.35">
      <c r="B24" s="87" t="s">
        <v>55</v>
      </c>
      <c r="C24" s="97">
        <f>SUM(C8:C23)</f>
        <v>0</v>
      </c>
      <c r="D24" s="96">
        <f>SUM(D8:D23)</f>
        <v>0</v>
      </c>
      <c r="E24" s="96">
        <f t="shared" ref="E24:Q24" si="1">SUM(E8:E23)</f>
        <v>0</v>
      </c>
      <c r="F24" s="96">
        <f t="shared" si="1"/>
        <v>0</v>
      </c>
      <c r="G24" s="96">
        <f t="shared" si="1"/>
        <v>0</v>
      </c>
      <c r="H24" s="96">
        <f t="shared" si="1"/>
        <v>0</v>
      </c>
      <c r="I24" s="96">
        <f t="shared" si="1"/>
        <v>0</v>
      </c>
      <c r="J24" s="96">
        <f t="shared" si="1"/>
        <v>0</v>
      </c>
      <c r="K24" s="96">
        <f t="shared" si="1"/>
        <v>0</v>
      </c>
      <c r="L24" s="96">
        <f t="shared" si="1"/>
        <v>0</v>
      </c>
      <c r="M24" s="96">
        <f t="shared" si="1"/>
        <v>0</v>
      </c>
      <c r="N24" s="96">
        <f t="shared" si="1"/>
        <v>0</v>
      </c>
      <c r="O24" s="96">
        <f t="shared" si="1"/>
        <v>0</v>
      </c>
      <c r="P24" s="96">
        <f t="shared" si="1"/>
        <v>0</v>
      </c>
      <c r="Q24" s="96">
        <f t="shared" si="1"/>
        <v>0</v>
      </c>
    </row>
    <row r="25" spans="2:17" x14ac:dyDescent="0.3">
      <c r="C25" s="73"/>
      <c r="D25" s="72" t="s">
        <v>119</v>
      </c>
      <c r="E25" s="74" t="e">
        <f>E24/$D$24</f>
        <v>#DIV/0!</v>
      </c>
      <c r="F25" s="74" t="e">
        <f t="shared" ref="F25" si="2">F24/$D$24</f>
        <v>#DIV/0!</v>
      </c>
      <c r="G25" s="74" t="e">
        <f>SUM(F24:G24)/$D$24</f>
        <v>#DIV/0!</v>
      </c>
      <c r="H25" s="74" t="e">
        <f>SUM(F24:H24)/$D$24</f>
        <v>#DIV/0!</v>
      </c>
      <c r="I25" s="74" t="e">
        <f>SUM(F24:I24)/$D$24</f>
        <v>#DIV/0!</v>
      </c>
      <c r="J25" s="74" t="e">
        <f>SUM(F24:J24)/$D$24</f>
        <v>#DIV/0!</v>
      </c>
      <c r="K25" s="74" t="e">
        <f>SUM(F24:K24)/$D$24</f>
        <v>#DIV/0!</v>
      </c>
      <c r="L25" s="74" t="e">
        <f>SUM(F24:L24)/$D$24</f>
        <v>#DIV/0!</v>
      </c>
      <c r="M25" s="74" t="e">
        <f>SUM(F24:M24)/$D$24</f>
        <v>#DIV/0!</v>
      </c>
      <c r="N25" s="74" t="e">
        <f>SUM(F24:N24)/$D$24</f>
        <v>#DIV/0!</v>
      </c>
      <c r="O25" s="74" t="e">
        <f>SUM(F24:O24)/$D$24</f>
        <v>#DIV/0!</v>
      </c>
      <c r="P25" s="74" t="e">
        <f>SUM(F24:P24)/$D$24</f>
        <v>#DIV/0!</v>
      </c>
      <c r="Q25" s="74" t="e">
        <f>SUM(F24:Q24)/$D$24</f>
        <v>#DIV/0!</v>
      </c>
    </row>
    <row r="26" spans="2:17" x14ac:dyDescent="0.3">
      <c r="C26" s="73"/>
      <c r="D26" s="72" t="s">
        <v>123</v>
      </c>
      <c r="E26" s="73"/>
      <c r="F26" s="75">
        <f>1/12</f>
        <v>8.3333333333333329E-2</v>
      </c>
      <c r="G26" s="75">
        <f>2/12</f>
        <v>0.16666666666666666</v>
      </c>
      <c r="H26" s="75">
        <f>3/12</f>
        <v>0.25</v>
      </c>
      <c r="I26" s="75">
        <f>4/12</f>
        <v>0.33333333333333331</v>
      </c>
      <c r="J26" s="75">
        <f>5/12</f>
        <v>0.41666666666666669</v>
      </c>
      <c r="K26" s="75">
        <f>6/12</f>
        <v>0.5</v>
      </c>
      <c r="L26" s="75">
        <f>7/12</f>
        <v>0.58333333333333337</v>
      </c>
      <c r="M26" s="75">
        <f>8/12</f>
        <v>0.66666666666666663</v>
      </c>
      <c r="N26" s="75">
        <f>9/12</f>
        <v>0.75</v>
      </c>
      <c r="O26" s="75">
        <f>10/12</f>
        <v>0.83333333333333337</v>
      </c>
      <c r="P26" s="75">
        <f>11/12</f>
        <v>0.91666666666666663</v>
      </c>
      <c r="Q26" s="75">
        <f>12/12</f>
        <v>1</v>
      </c>
    </row>
  </sheetData>
  <sheetProtection sheet="1" formatColumns="0" formatRows="0"/>
  <phoneticPr fontId="11" type="noConversion"/>
  <pageMargins left="0.7" right="0.7" top="0.75" bottom="0.75" header="0.3" footer="0.3"/>
  <pageSetup scale="3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365F-7D67-4780-9E21-E9A7E8133D3D}">
  <sheetPr>
    <tabColor rgb="FF7030A0"/>
  </sheetPr>
  <dimension ref="A1:L97"/>
  <sheetViews>
    <sheetView showGridLines="0" view="pageBreakPreview" zoomScale="80" zoomScaleNormal="100" zoomScaleSheetLayoutView="80" workbookViewId="0">
      <selection activeCell="D26" sqref="D26"/>
    </sheetView>
  </sheetViews>
  <sheetFormatPr defaultColWidth="9.140625" defaultRowHeight="15" x14ac:dyDescent="0.25"/>
  <cols>
    <col min="1" max="1" width="6.42578125" style="98" customWidth="1"/>
    <col min="2" max="2" width="34.28515625" style="98" customWidth="1"/>
    <col min="3" max="3" width="16.28515625" style="98" bestFit="1" customWidth="1"/>
    <col min="4" max="4" width="15" style="98" bestFit="1" customWidth="1"/>
    <col min="5" max="5" width="18.85546875" style="98" bestFit="1" customWidth="1"/>
    <col min="6" max="6" width="9.7109375" style="98" bestFit="1" customWidth="1"/>
    <col min="7" max="7" width="15.5703125" style="98" bestFit="1" customWidth="1"/>
    <col min="8" max="8" width="27.28515625" style="98" customWidth="1"/>
    <col min="9" max="9" width="18.28515625" style="98" customWidth="1"/>
    <col min="10" max="10" width="15.7109375" style="98" customWidth="1"/>
    <col min="11" max="11" width="18.85546875" style="98" bestFit="1" customWidth="1"/>
    <col min="12" max="12" width="8.7109375" style="98" bestFit="1" customWidth="1"/>
    <col min="13" max="16384" width="9.140625" style="98"/>
  </cols>
  <sheetData>
    <row r="1" spans="1:12" ht="19.5" customHeight="1" x14ac:dyDescent="0.25">
      <c r="A1" s="333" t="s">
        <v>0</v>
      </c>
      <c r="B1" s="333"/>
      <c r="C1" s="333"/>
      <c r="D1" s="333"/>
      <c r="E1" s="333"/>
      <c r="F1" s="333"/>
      <c r="G1" s="333"/>
      <c r="H1" s="333"/>
      <c r="I1" s="333"/>
      <c r="J1" s="333"/>
      <c r="K1" s="333"/>
      <c r="L1" s="333"/>
    </row>
    <row r="2" spans="1:12" ht="19.5" customHeight="1" x14ac:dyDescent="0.25">
      <c r="A2" s="333" t="s">
        <v>47</v>
      </c>
      <c r="B2" s="333"/>
      <c r="C2" s="333"/>
      <c r="D2" s="333"/>
      <c r="E2" s="333"/>
      <c r="F2" s="333"/>
      <c r="G2" s="333"/>
      <c r="H2" s="333"/>
      <c r="I2" s="333"/>
      <c r="J2" s="333"/>
      <c r="K2" s="333"/>
      <c r="L2" s="333"/>
    </row>
    <row r="4" spans="1:12" s="99" customFormat="1" ht="15.75" x14ac:dyDescent="0.25">
      <c r="B4" s="72" t="s">
        <v>48</v>
      </c>
      <c r="C4" s="100">
        <f>'Agency Information'!C3</f>
        <v>0</v>
      </c>
      <c r="D4" s="72" t="s">
        <v>22</v>
      </c>
      <c r="E4" s="101"/>
      <c r="H4" s="72" t="s">
        <v>22</v>
      </c>
      <c r="I4" s="101"/>
      <c r="J4" s="72"/>
    </row>
    <row r="5" spans="1:12" s="99" customFormat="1" ht="15.75" x14ac:dyDescent="0.25">
      <c r="B5" s="72" t="s">
        <v>49</v>
      </c>
      <c r="C5" s="100">
        <f>'Agency Information'!C4</f>
        <v>0</v>
      </c>
      <c r="D5" s="72" t="s">
        <v>50</v>
      </c>
      <c r="E5" s="101"/>
      <c r="H5" s="72" t="s">
        <v>50</v>
      </c>
      <c r="I5" s="101"/>
      <c r="J5" s="72"/>
    </row>
    <row r="6" spans="1:12" s="99" customFormat="1" ht="15.75" x14ac:dyDescent="0.25">
      <c r="B6" s="72" t="s">
        <v>51</v>
      </c>
      <c r="C6" s="100" t="s">
        <v>52</v>
      </c>
      <c r="D6" s="72" t="s">
        <v>138</v>
      </c>
      <c r="E6" s="102"/>
      <c r="H6" s="72" t="s">
        <v>51</v>
      </c>
      <c r="I6" s="100" t="s">
        <v>57</v>
      </c>
      <c r="J6" s="72" t="s">
        <v>138</v>
      </c>
      <c r="K6" s="102"/>
    </row>
    <row r="7" spans="1:12" ht="15.75" thickBot="1" x14ac:dyDescent="0.3"/>
    <row r="8" spans="1:12" ht="31.5" x14ac:dyDescent="0.25">
      <c r="B8" s="103" t="s">
        <v>5</v>
      </c>
      <c r="C8" s="104" t="s">
        <v>6</v>
      </c>
      <c r="D8" s="104" t="s">
        <v>60</v>
      </c>
      <c r="E8" s="104" t="s">
        <v>53</v>
      </c>
      <c r="F8" s="105" t="s">
        <v>54</v>
      </c>
      <c r="H8" s="103" t="s">
        <v>5</v>
      </c>
      <c r="I8" s="104" t="s">
        <v>6</v>
      </c>
      <c r="J8" s="104" t="s">
        <v>60</v>
      </c>
      <c r="K8" s="104" t="s">
        <v>53</v>
      </c>
      <c r="L8" s="105" t="s">
        <v>54</v>
      </c>
    </row>
    <row r="9" spans="1:12" ht="15.75" x14ac:dyDescent="0.25">
      <c r="B9" s="106" t="s">
        <v>11</v>
      </c>
      <c r="C9" s="107">
        <f>'Agency Information'!C8</f>
        <v>0</v>
      </c>
      <c r="D9" s="108">
        <v>0</v>
      </c>
      <c r="E9" s="107">
        <f>+C9+D9</f>
        <v>0</v>
      </c>
      <c r="F9" s="109" t="e">
        <f t="shared" ref="F9:F24" si="0">+(E9-C9)/C9</f>
        <v>#DIV/0!</v>
      </c>
      <c r="H9" s="106" t="s">
        <v>11</v>
      </c>
      <c r="I9" s="107">
        <f t="shared" ref="I9:I24" si="1">E9</f>
        <v>0</v>
      </c>
      <c r="J9" s="108">
        <v>0</v>
      </c>
      <c r="K9" s="107">
        <f>+I9+J9</f>
        <v>0</v>
      </c>
      <c r="L9" s="109" t="e">
        <f t="shared" ref="L9:L24" si="2">+(K9-I9)/I9</f>
        <v>#DIV/0!</v>
      </c>
    </row>
    <row r="10" spans="1:12" ht="15.75" x14ac:dyDescent="0.25">
      <c r="B10" s="106" t="s">
        <v>12</v>
      </c>
      <c r="C10" s="107">
        <f>'Agency Information'!C9</f>
        <v>0</v>
      </c>
      <c r="D10" s="108">
        <v>0</v>
      </c>
      <c r="E10" s="107">
        <f t="shared" ref="E10:E24" si="3">+C10+D10</f>
        <v>0</v>
      </c>
      <c r="F10" s="109" t="e">
        <f t="shared" si="0"/>
        <v>#DIV/0!</v>
      </c>
      <c r="H10" s="106" t="s">
        <v>12</v>
      </c>
      <c r="I10" s="107">
        <f t="shared" si="1"/>
        <v>0</v>
      </c>
      <c r="J10" s="108">
        <v>0</v>
      </c>
      <c r="K10" s="107">
        <f t="shared" ref="K10:K24" si="4">+I10+J10</f>
        <v>0</v>
      </c>
      <c r="L10" s="109" t="e">
        <f t="shared" si="2"/>
        <v>#DIV/0!</v>
      </c>
    </row>
    <row r="11" spans="1:12" ht="15.75" x14ac:dyDescent="0.25">
      <c r="B11" s="106" t="s">
        <v>13</v>
      </c>
      <c r="C11" s="107">
        <f>'Agency Information'!C10</f>
        <v>0</v>
      </c>
      <c r="D11" s="108">
        <v>0</v>
      </c>
      <c r="E11" s="107">
        <f t="shared" si="3"/>
        <v>0</v>
      </c>
      <c r="F11" s="109" t="e">
        <f t="shared" si="0"/>
        <v>#DIV/0!</v>
      </c>
      <c r="H11" s="106" t="s">
        <v>13</v>
      </c>
      <c r="I11" s="107">
        <f t="shared" si="1"/>
        <v>0</v>
      </c>
      <c r="J11" s="108">
        <v>0</v>
      </c>
      <c r="K11" s="107">
        <f t="shared" si="4"/>
        <v>0</v>
      </c>
      <c r="L11" s="109" t="e">
        <f t="shared" si="2"/>
        <v>#DIV/0!</v>
      </c>
    </row>
    <row r="12" spans="1:12" ht="15.75" x14ac:dyDescent="0.25">
      <c r="B12" s="106" t="s">
        <v>40</v>
      </c>
      <c r="C12" s="107">
        <f>'Agency Information'!C11</f>
        <v>0</v>
      </c>
      <c r="D12" s="108">
        <v>0</v>
      </c>
      <c r="E12" s="107">
        <f t="shared" si="3"/>
        <v>0</v>
      </c>
      <c r="F12" s="109" t="e">
        <f t="shared" si="0"/>
        <v>#DIV/0!</v>
      </c>
      <c r="H12" s="106" t="s">
        <v>40</v>
      </c>
      <c r="I12" s="107">
        <f t="shared" si="1"/>
        <v>0</v>
      </c>
      <c r="J12" s="108">
        <v>0</v>
      </c>
      <c r="K12" s="107">
        <f t="shared" si="4"/>
        <v>0</v>
      </c>
      <c r="L12" s="109" t="e">
        <f t="shared" si="2"/>
        <v>#DIV/0!</v>
      </c>
    </row>
    <row r="13" spans="1:12" ht="15.75" x14ac:dyDescent="0.25">
      <c r="B13" s="110" t="s">
        <v>41</v>
      </c>
      <c r="C13" s="107">
        <f>'Agency Information'!C12</f>
        <v>0</v>
      </c>
      <c r="D13" s="108">
        <v>0</v>
      </c>
      <c r="E13" s="107">
        <f t="shared" si="3"/>
        <v>0</v>
      </c>
      <c r="F13" s="109" t="e">
        <f t="shared" si="0"/>
        <v>#DIV/0!</v>
      </c>
      <c r="H13" s="110" t="s">
        <v>41</v>
      </c>
      <c r="I13" s="107">
        <f t="shared" si="1"/>
        <v>0</v>
      </c>
      <c r="J13" s="108">
        <v>0</v>
      </c>
      <c r="K13" s="107">
        <f t="shared" si="4"/>
        <v>0</v>
      </c>
      <c r="L13" s="109" t="e">
        <f t="shared" si="2"/>
        <v>#DIV/0!</v>
      </c>
    </row>
    <row r="14" spans="1:12" ht="15.75" x14ac:dyDescent="0.25">
      <c r="B14" s="110" t="s">
        <v>15</v>
      </c>
      <c r="C14" s="107">
        <f>'Agency Information'!C13</f>
        <v>0</v>
      </c>
      <c r="D14" s="108">
        <v>0</v>
      </c>
      <c r="E14" s="107">
        <f t="shared" si="3"/>
        <v>0</v>
      </c>
      <c r="F14" s="109" t="e">
        <f t="shared" si="0"/>
        <v>#DIV/0!</v>
      </c>
      <c r="H14" s="110" t="s">
        <v>15</v>
      </c>
      <c r="I14" s="107">
        <f t="shared" si="1"/>
        <v>0</v>
      </c>
      <c r="J14" s="108">
        <v>0</v>
      </c>
      <c r="K14" s="107">
        <f t="shared" si="4"/>
        <v>0</v>
      </c>
      <c r="L14" s="109" t="e">
        <f t="shared" si="2"/>
        <v>#DIV/0!</v>
      </c>
    </row>
    <row r="15" spans="1:12" ht="30" x14ac:dyDescent="0.25">
      <c r="B15" s="111" t="s">
        <v>42</v>
      </c>
      <c r="C15" s="107">
        <f>'Agency Information'!C14</f>
        <v>0</v>
      </c>
      <c r="D15" s="108">
        <v>0</v>
      </c>
      <c r="E15" s="107">
        <f t="shared" si="3"/>
        <v>0</v>
      </c>
      <c r="F15" s="109" t="e">
        <f t="shared" si="0"/>
        <v>#DIV/0!</v>
      </c>
      <c r="H15" s="111" t="s">
        <v>42</v>
      </c>
      <c r="I15" s="107">
        <f t="shared" si="1"/>
        <v>0</v>
      </c>
      <c r="J15" s="108">
        <v>0</v>
      </c>
      <c r="K15" s="107">
        <f t="shared" si="4"/>
        <v>0</v>
      </c>
      <c r="L15" s="109" t="e">
        <f t="shared" si="2"/>
        <v>#DIV/0!</v>
      </c>
    </row>
    <row r="16" spans="1:12" ht="15.75" x14ac:dyDescent="0.25">
      <c r="B16" s="112" t="s">
        <v>14</v>
      </c>
      <c r="C16" s="107">
        <f>'Agency Information'!C15</f>
        <v>0</v>
      </c>
      <c r="D16" s="108">
        <v>0</v>
      </c>
      <c r="E16" s="107">
        <f t="shared" si="3"/>
        <v>0</v>
      </c>
      <c r="F16" s="109" t="e">
        <f t="shared" si="0"/>
        <v>#DIV/0!</v>
      </c>
      <c r="H16" s="112" t="s">
        <v>14</v>
      </c>
      <c r="I16" s="107">
        <f t="shared" si="1"/>
        <v>0</v>
      </c>
      <c r="J16" s="108">
        <v>0</v>
      </c>
      <c r="K16" s="107">
        <f t="shared" si="4"/>
        <v>0</v>
      </c>
      <c r="L16" s="109" t="e">
        <f t="shared" si="2"/>
        <v>#DIV/0!</v>
      </c>
    </row>
    <row r="17" spans="2:12" ht="30" x14ac:dyDescent="0.25">
      <c r="B17" s="113" t="s">
        <v>16</v>
      </c>
      <c r="C17" s="107">
        <f>'Agency Information'!C16</f>
        <v>0</v>
      </c>
      <c r="D17" s="108">
        <v>0</v>
      </c>
      <c r="E17" s="107">
        <f t="shared" si="3"/>
        <v>0</v>
      </c>
      <c r="F17" s="109" t="e">
        <f t="shared" si="0"/>
        <v>#DIV/0!</v>
      </c>
      <c r="H17" s="113" t="s">
        <v>16</v>
      </c>
      <c r="I17" s="107">
        <f t="shared" si="1"/>
        <v>0</v>
      </c>
      <c r="J17" s="108">
        <v>0</v>
      </c>
      <c r="K17" s="107">
        <f t="shared" si="4"/>
        <v>0</v>
      </c>
      <c r="L17" s="109" t="e">
        <f t="shared" si="2"/>
        <v>#DIV/0!</v>
      </c>
    </row>
    <row r="18" spans="2:12" ht="75" x14ac:dyDescent="0.25">
      <c r="B18" s="113" t="s">
        <v>43</v>
      </c>
      <c r="C18" s="107">
        <f>'Agency Information'!C17</f>
        <v>0</v>
      </c>
      <c r="D18" s="108">
        <v>0</v>
      </c>
      <c r="E18" s="107">
        <f t="shared" si="3"/>
        <v>0</v>
      </c>
      <c r="F18" s="109" t="e">
        <f t="shared" si="0"/>
        <v>#DIV/0!</v>
      </c>
      <c r="H18" s="113" t="s">
        <v>43</v>
      </c>
      <c r="I18" s="107">
        <f t="shared" si="1"/>
        <v>0</v>
      </c>
      <c r="J18" s="108">
        <v>0</v>
      </c>
      <c r="K18" s="107">
        <f t="shared" si="4"/>
        <v>0</v>
      </c>
      <c r="L18" s="109" t="e">
        <f t="shared" si="2"/>
        <v>#DIV/0!</v>
      </c>
    </row>
    <row r="19" spans="2:12" ht="60" x14ac:dyDescent="0.25">
      <c r="B19" s="113" t="s">
        <v>44</v>
      </c>
      <c r="C19" s="107">
        <f>'Agency Information'!C18</f>
        <v>0</v>
      </c>
      <c r="D19" s="108">
        <v>0</v>
      </c>
      <c r="E19" s="107">
        <f t="shared" si="3"/>
        <v>0</v>
      </c>
      <c r="F19" s="109" t="e">
        <f t="shared" si="0"/>
        <v>#DIV/0!</v>
      </c>
      <c r="H19" s="113" t="s">
        <v>44</v>
      </c>
      <c r="I19" s="107">
        <f t="shared" si="1"/>
        <v>0</v>
      </c>
      <c r="J19" s="108">
        <v>0</v>
      </c>
      <c r="K19" s="107">
        <f t="shared" si="4"/>
        <v>0</v>
      </c>
      <c r="L19" s="109" t="e">
        <f t="shared" si="2"/>
        <v>#DIV/0!</v>
      </c>
    </row>
    <row r="20" spans="2:12" ht="15.75" x14ac:dyDescent="0.25">
      <c r="B20" s="113" t="s">
        <v>45</v>
      </c>
      <c r="C20" s="107">
        <f>'Agency Information'!C19</f>
        <v>0</v>
      </c>
      <c r="D20" s="108">
        <v>0</v>
      </c>
      <c r="E20" s="107">
        <f t="shared" si="3"/>
        <v>0</v>
      </c>
      <c r="F20" s="109" t="e">
        <f t="shared" si="0"/>
        <v>#DIV/0!</v>
      </c>
      <c r="H20" s="113" t="s">
        <v>45</v>
      </c>
      <c r="I20" s="107">
        <f t="shared" si="1"/>
        <v>0</v>
      </c>
      <c r="J20" s="108">
        <v>0</v>
      </c>
      <c r="K20" s="107">
        <f t="shared" si="4"/>
        <v>0</v>
      </c>
      <c r="L20" s="109" t="e">
        <f t="shared" si="2"/>
        <v>#DIV/0!</v>
      </c>
    </row>
    <row r="21" spans="2:12" ht="45" x14ac:dyDescent="0.25">
      <c r="B21" s="113" t="s">
        <v>46</v>
      </c>
      <c r="C21" s="107">
        <f>'Agency Information'!C20</f>
        <v>0</v>
      </c>
      <c r="D21" s="108">
        <v>0</v>
      </c>
      <c r="E21" s="107">
        <f t="shared" si="3"/>
        <v>0</v>
      </c>
      <c r="F21" s="109" t="e">
        <f t="shared" si="0"/>
        <v>#DIV/0!</v>
      </c>
      <c r="H21" s="113" t="s">
        <v>46</v>
      </c>
      <c r="I21" s="107">
        <f t="shared" si="1"/>
        <v>0</v>
      </c>
      <c r="J21" s="108">
        <v>0</v>
      </c>
      <c r="K21" s="107">
        <f t="shared" si="4"/>
        <v>0</v>
      </c>
      <c r="L21" s="109" t="e">
        <f t="shared" si="2"/>
        <v>#DIV/0!</v>
      </c>
    </row>
    <row r="22" spans="2:12" ht="45" x14ac:dyDescent="0.25">
      <c r="B22" s="113" t="s">
        <v>104</v>
      </c>
      <c r="C22" s="107">
        <f>'Agency Information'!C21</f>
        <v>0</v>
      </c>
      <c r="D22" s="108">
        <v>0</v>
      </c>
      <c r="E22" s="107">
        <f t="shared" si="3"/>
        <v>0</v>
      </c>
      <c r="F22" s="109" t="e">
        <f t="shared" si="0"/>
        <v>#DIV/0!</v>
      </c>
      <c r="H22" s="113" t="s">
        <v>104</v>
      </c>
      <c r="I22" s="107">
        <f t="shared" si="1"/>
        <v>0</v>
      </c>
      <c r="J22" s="108">
        <v>0</v>
      </c>
      <c r="K22" s="107">
        <f t="shared" si="4"/>
        <v>0</v>
      </c>
      <c r="L22" s="109" t="e">
        <f t="shared" si="2"/>
        <v>#DIV/0!</v>
      </c>
    </row>
    <row r="23" spans="2:12" ht="30" x14ac:dyDescent="0.25">
      <c r="B23" s="114" t="s">
        <v>17</v>
      </c>
      <c r="C23" s="107">
        <f>'Agency Information'!C22</f>
        <v>0</v>
      </c>
      <c r="D23" s="108">
        <v>0</v>
      </c>
      <c r="E23" s="107">
        <f t="shared" si="3"/>
        <v>0</v>
      </c>
      <c r="F23" s="109" t="e">
        <f t="shared" si="0"/>
        <v>#DIV/0!</v>
      </c>
      <c r="H23" s="114" t="s">
        <v>17</v>
      </c>
      <c r="I23" s="107">
        <f t="shared" si="1"/>
        <v>0</v>
      </c>
      <c r="J23" s="108">
        <v>0</v>
      </c>
      <c r="K23" s="107">
        <f t="shared" si="4"/>
        <v>0</v>
      </c>
      <c r="L23" s="109" t="e">
        <f t="shared" si="2"/>
        <v>#DIV/0!</v>
      </c>
    </row>
    <row r="24" spans="2:12" ht="15.75" x14ac:dyDescent="0.25">
      <c r="B24" s="114" t="s">
        <v>18</v>
      </c>
      <c r="C24" s="107">
        <f>'Agency Information'!C23</f>
        <v>0</v>
      </c>
      <c r="D24" s="108">
        <v>0</v>
      </c>
      <c r="E24" s="107">
        <f t="shared" si="3"/>
        <v>0</v>
      </c>
      <c r="F24" s="109" t="e">
        <f t="shared" si="0"/>
        <v>#DIV/0!</v>
      </c>
      <c r="H24" s="114" t="s">
        <v>18</v>
      </c>
      <c r="I24" s="107">
        <f t="shared" si="1"/>
        <v>0</v>
      </c>
      <c r="J24" s="108">
        <v>0</v>
      </c>
      <c r="K24" s="107">
        <f t="shared" si="4"/>
        <v>0</v>
      </c>
      <c r="L24" s="109" t="e">
        <f t="shared" si="2"/>
        <v>#DIV/0!</v>
      </c>
    </row>
    <row r="25" spans="2:12" ht="16.5" thickBot="1" x14ac:dyDescent="0.3">
      <c r="B25" s="115" t="s">
        <v>55</v>
      </c>
      <c r="C25" s="116">
        <f>SUM(C9:C24)</f>
        <v>0</v>
      </c>
      <c r="D25" s="117">
        <f>SUM(D9:D24)</f>
        <v>0</v>
      </c>
      <c r="E25" s="116">
        <f>+C25+D25</f>
        <v>0</v>
      </c>
      <c r="F25" s="118"/>
      <c r="H25" s="115" t="s">
        <v>55</v>
      </c>
      <c r="I25" s="116">
        <f>SUM(I9:I24)</f>
        <v>0</v>
      </c>
      <c r="J25" s="117">
        <f>SUM(J9:J24)</f>
        <v>0</v>
      </c>
      <c r="K25" s="116">
        <f>+I25+J25</f>
        <v>0</v>
      </c>
      <c r="L25" s="118"/>
    </row>
    <row r="27" spans="2:12" ht="15.75" thickBot="1" x14ac:dyDescent="0.3">
      <c r="B27" s="98" t="s">
        <v>56</v>
      </c>
      <c r="H27" s="98" t="s">
        <v>56</v>
      </c>
    </row>
    <row r="28" spans="2:12" x14ac:dyDescent="0.25">
      <c r="B28" s="324"/>
      <c r="C28" s="325"/>
      <c r="D28" s="325"/>
      <c r="E28" s="325"/>
      <c r="F28" s="326"/>
      <c r="G28" s="119"/>
      <c r="H28" s="324"/>
      <c r="I28" s="325"/>
      <c r="J28" s="325"/>
      <c r="K28" s="325"/>
      <c r="L28" s="326"/>
    </row>
    <row r="29" spans="2:12" x14ac:dyDescent="0.25">
      <c r="B29" s="327"/>
      <c r="C29" s="328"/>
      <c r="D29" s="328"/>
      <c r="E29" s="328"/>
      <c r="F29" s="329"/>
      <c r="G29" s="119"/>
      <c r="H29" s="327"/>
      <c r="I29" s="328"/>
      <c r="J29" s="328"/>
      <c r="K29" s="328"/>
      <c r="L29" s="329"/>
    </row>
    <row r="30" spans="2:12" x14ac:dyDescent="0.25">
      <c r="B30" s="327"/>
      <c r="C30" s="328"/>
      <c r="D30" s="328"/>
      <c r="E30" s="328"/>
      <c r="F30" s="329"/>
      <c r="G30" s="119"/>
      <c r="H30" s="327"/>
      <c r="I30" s="328"/>
      <c r="J30" s="328"/>
      <c r="K30" s="328"/>
      <c r="L30" s="329"/>
    </row>
    <row r="31" spans="2:12" x14ac:dyDescent="0.25">
      <c r="B31" s="327"/>
      <c r="C31" s="328"/>
      <c r="D31" s="328"/>
      <c r="E31" s="328"/>
      <c r="F31" s="329"/>
      <c r="G31" s="119"/>
      <c r="H31" s="327"/>
      <c r="I31" s="328"/>
      <c r="J31" s="328"/>
      <c r="K31" s="328"/>
      <c r="L31" s="329"/>
    </row>
    <row r="32" spans="2:12" x14ac:dyDescent="0.25">
      <c r="B32" s="327"/>
      <c r="C32" s="328"/>
      <c r="D32" s="328"/>
      <c r="E32" s="328"/>
      <c r="F32" s="329"/>
      <c r="G32" s="119"/>
      <c r="H32" s="327"/>
      <c r="I32" s="328"/>
      <c r="J32" s="328"/>
      <c r="K32" s="328"/>
      <c r="L32" s="329"/>
    </row>
    <row r="33" spans="2:12" ht="15.75" thickBot="1" x14ac:dyDescent="0.3">
      <c r="B33" s="330"/>
      <c r="C33" s="331"/>
      <c r="D33" s="331"/>
      <c r="E33" s="331"/>
      <c r="F33" s="332"/>
      <c r="G33" s="119"/>
      <c r="H33" s="330"/>
      <c r="I33" s="331"/>
      <c r="J33" s="331"/>
      <c r="K33" s="331"/>
      <c r="L33" s="332"/>
    </row>
    <row r="36" spans="2:12" ht="15.75" x14ac:dyDescent="0.25">
      <c r="B36" s="72" t="s">
        <v>22</v>
      </c>
      <c r="C36" s="101"/>
      <c r="D36" s="72"/>
      <c r="E36" s="99"/>
      <c r="F36" s="99"/>
      <c r="H36" s="72" t="s">
        <v>22</v>
      </c>
      <c r="I36" s="101"/>
      <c r="J36" s="72"/>
      <c r="K36" s="99"/>
      <c r="L36" s="99"/>
    </row>
    <row r="37" spans="2:12" ht="15.75" x14ac:dyDescent="0.25">
      <c r="B37" s="72" t="s">
        <v>50</v>
      </c>
      <c r="C37" s="101"/>
      <c r="D37" s="72"/>
      <c r="E37" s="99"/>
      <c r="F37" s="99"/>
      <c r="H37" s="72" t="s">
        <v>50</v>
      </c>
      <c r="I37" s="101"/>
      <c r="J37" s="72"/>
      <c r="K37" s="99"/>
      <c r="L37" s="99"/>
    </row>
    <row r="38" spans="2:12" ht="15.75" x14ac:dyDescent="0.25">
      <c r="B38" s="72" t="s">
        <v>51</v>
      </c>
      <c r="C38" s="100" t="s">
        <v>58</v>
      </c>
      <c r="D38" s="72" t="s">
        <v>138</v>
      </c>
      <c r="E38" s="102"/>
      <c r="F38" s="99"/>
      <c r="H38" s="72" t="s">
        <v>51</v>
      </c>
      <c r="I38" s="100" t="s">
        <v>59</v>
      </c>
      <c r="J38" s="72" t="s">
        <v>138</v>
      </c>
      <c r="K38" s="102"/>
      <c r="L38" s="99"/>
    </row>
    <row r="39" spans="2:12" ht="15.75" thickBot="1" x14ac:dyDescent="0.3"/>
    <row r="40" spans="2:12" ht="31.5" x14ac:dyDescent="0.25">
      <c r="B40" s="103" t="s">
        <v>5</v>
      </c>
      <c r="C40" s="104" t="s">
        <v>6</v>
      </c>
      <c r="D40" s="104" t="s">
        <v>60</v>
      </c>
      <c r="E40" s="104" t="s">
        <v>53</v>
      </c>
      <c r="F40" s="105" t="s">
        <v>54</v>
      </c>
      <c r="H40" s="103" t="s">
        <v>5</v>
      </c>
      <c r="I40" s="104" t="s">
        <v>6</v>
      </c>
      <c r="J40" s="104" t="s">
        <v>60</v>
      </c>
      <c r="K40" s="104" t="s">
        <v>53</v>
      </c>
      <c r="L40" s="105" t="s">
        <v>54</v>
      </c>
    </row>
    <row r="41" spans="2:12" ht="15.75" x14ac:dyDescent="0.25">
      <c r="B41" s="106" t="s">
        <v>11</v>
      </c>
      <c r="C41" s="107">
        <f t="shared" ref="C41:C56" si="5">K9</f>
        <v>0</v>
      </c>
      <c r="D41" s="108">
        <v>0</v>
      </c>
      <c r="E41" s="107">
        <f>+C41+D41</f>
        <v>0</v>
      </c>
      <c r="F41" s="109" t="e">
        <f t="shared" ref="F41:F56" si="6">+(E41-C41)/C41</f>
        <v>#DIV/0!</v>
      </c>
      <c r="H41" s="106" t="s">
        <v>11</v>
      </c>
      <c r="I41" s="107">
        <f>E41</f>
        <v>0</v>
      </c>
      <c r="J41" s="108">
        <v>0</v>
      </c>
      <c r="K41" s="107">
        <f>+I41+J41</f>
        <v>0</v>
      </c>
      <c r="L41" s="109" t="e">
        <f t="shared" ref="L41:L56" si="7">+(K41-I41)/I41</f>
        <v>#DIV/0!</v>
      </c>
    </row>
    <row r="42" spans="2:12" ht="15.75" x14ac:dyDescent="0.25">
      <c r="B42" s="106" t="s">
        <v>12</v>
      </c>
      <c r="C42" s="107">
        <f t="shared" si="5"/>
        <v>0</v>
      </c>
      <c r="D42" s="108">
        <v>0</v>
      </c>
      <c r="E42" s="107">
        <f t="shared" ref="E42:E56" si="8">+C42+D42</f>
        <v>0</v>
      </c>
      <c r="F42" s="109" t="e">
        <f t="shared" si="6"/>
        <v>#DIV/0!</v>
      </c>
      <c r="H42" s="106" t="s">
        <v>12</v>
      </c>
      <c r="I42" s="107">
        <f t="shared" ref="I42:I56" si="9">E42</f>
        <v>0</v>
      </c>
      <c r="J42" s="108">
        <v>0</v>
      </c>
      <c r="K42" s="107">
        <f t="shared" ref="K42:K56" si="10">+I42+J42</f>
        <v>0</v>
      </c>
      <c r="L42" s="109" t="e">
        <f t="shared" si="7"/>
        <v>#DIV/0!</v>
      </c>
    </row>
    <row r="43" spans="2:12" ht="15.75" x14ac:dyDescent="0.25">
      <c r="B43" s="106" t="s">
        <v>13</v>
      </c>
      <c r="C43" s="107">
        <f t="shared" si="5"/>
        <v>0</v>
      </c>
      <c r="D43" s="108">
        <v>0</v>
      </c>
      <c r="E43" s="107">
        <f t="shared" si="8"/>
        <v>0</v>
      </c>
      <c r="F43" s="109" t="e">
        <f t="shared" si="6"/>
        <v>#DIV/0!</v>
      </c>
      <c r="H43" s="106" t="s">
        <v>13</v>
      </c>
      <c r="I43" s="107">
        <f t="shared" si="9"/>
        <v>0</v>
      </c>
      <c r="J43" s="108">
        <v>0</v>
      </c>
      <c r="K43" s="107">
        <f t="shared" si="10"/>
        <v>0</v>
      </c>
      <c r="L43" s="109" t="e">
        <f t="shared" si="7"/>
        <v>#DIV/0!</v>
      </c>
    </row>
    <row r="44" spans="2:12" ht="15.75" x14ac:dyDescent="0.25">
      <c r="B44" s="106" t="s">
        <v>40</v>
      </c>
      <c r="C44" s="107">
        <f t="shared" si="5"/>
        <v>0</v>
      </c>
      <c r="D44" s="108">
        <v>0</v>
      </c>
      <c r="E44" s="107">
        <f t="shared" si="8"/>
        <v>0</v>
      </c>
      <c r="F44" s="109" t="e">
        <f t="shared" si="6"/>
        <v>#DIV/0!</v>
      </c>
      <c r="H44" s="106" t="s">
        <v>40</v>
      </c>
      <c r="I44" s="107">
        <f t="shared" si="9"/>
        <v>0</v>
      </c>
      <c r="J44" s="108">
        <v>0</v>
      </c>
      <c r="K44" s="107">
        <f t="shared" si="10"/>
        <v>0</v>
      </c>
      <c r="L44" s="109" t="e">
        <f t="shared" si="7"/>
        <v>#DIV/0!</v>
      </c>
    </row>
    <row r="45" spans="2:12" ht="15.75" x14ac:dyDescent="0.25">
      <c r="B45" s="110" t="s">
        <v>41</v>
      </c>
      <c r="C45" s="107">
        <f t="shared" si="5"/>
        <v>0</v>
      </c>
      <c r="D45" s="108">
        <v>0</v>
      </c>
      <c r="E45" s="107">
        <f t="shared" si="8"/>
        <v>0</v>
      </c>
      <c r="F45" s="109" t="e">
        <f t="shared" si="6"/>
        <v>#DIV/0!</v>
      </c>
      <c r="H45" s="110" t="s">
        <v>41</v>
      </c>
      <c r="I45" s="107">
        <f t="shared" si="9"/>
        <v>0</v>
      </c>
      <c r="J45" s="108">
        <v>0</v>
      </c>
      <c r="K45" s="107">
        <f t="shared" si="10"/>
        <v>0</v>
      </c>
      <c r="L45" s="109" t="e">
        <f t="shared" si="7"/>
        <v>#DIV/0!</v>
      </c>
    </row>
    <row r="46" spans="2:12" ht="15.75" x14ac:dyDescent="0.25">
      <c r="B46" s="110" t="s">
        <v>15</v>
      </c>
      <c r="C46" s="107">
        <f t="shared" si="5"/>
        <v>0</v>
      </c>
      <c r="D46" s="108">
        <v>0</v>
      </c>
      <c r="E46" s="107">
        <f t="shared" si="8"/>
        <v>0</v>
      </c>
      <c r="F46" s="109" t="e">
        <f t="shared" si="6"/>
        <v>#DIV/0!</v>
      </c>
      <c r="H46" s="110" t="s">
        <v>15</v>
      </c>
      <c r="I46" s="107">
        <f t="shared" si="9"/>
        <v>0</v>
      </c>
      <c r="J46" s="108">
        <v>0</v>
      </c>
      <c r="K46" s="107">
        <f t="shared" si="10"/>
        <v>0</v>
      </c>
      <c r="L46" s="109" t="e">
        <f t="shared" si="7"/>
        <v>#DIV/0!</v>
      </c>
    </row>
    <row r="47" spans="2:12" ht="30" x14ac:dyDescent="0.25">
      <c r="B47" s="111" t="s">
        <v>42</v>
      </c>
      <c r="C47" s="107">
        <f t="shared" si="5"/>
        <v>0</v>
      </c>
      <c r="D47" s="108">
        <v>0</v>
      </c>
      <c r="E47" s="107">
        <f t="shared" si="8"/>
        <v>0</v>
      </c>
      <c r="F47" s="109" t="e">
        <f t="shared" si="6"/>
        <v>#DIV/0!</v>
      </c>
      <c r="H47" s="111" t="s">
        <v>42</v>
      </c>
      <c r="I47" s="107">
        <f t="shared" si="9"/>
        <v>0</v>
      </c>
      <c r="J47" s="108">
        <v>0</v>
      </c>
      <c r="K47" s="107">
        <f t="shared" si="10"/>
        <v>0</v>
      </c>
      <c r="L47" s="109" t="e">
        <f t="shared" si="7"/>
        <v>#DIV/0!</v>
      </c>
    </row>
    <row r="48" spans="2:12" ht="15.75" x14ac:dyDescent="0.25">
      <c r="B48" s="112" t="s">
        <v>14</v>
      </c>
      <c r="C48" s="107">
        <f t="shared" si="5"/>
        <v>0</v>
      </c>
      <c r="D48" s="108">
        <v>0</v>
      </c>
      <c r="E48" s="107">
        <f t="shared" si="8"/>
        <v>0</v>
      </c>
      <c r="F48" s="109" t="e">
        <f t="shared" si="6"/>
        <v>#DIV/0!</v>
      </c>
      <c r="H48" s="112" t="s">
        <v>14</v>
      </c>
      <c r="I48" s="107">
        <f t="shared" si="9"/>
        <v>0</v>
      </c>
      <c r="J48" s="108">
        <v>0</v>
      </c>
      <c r="K48" s="107">
        <f t="shared" si="10"/>
        <v>0</v>
      </c>
      <c r="L48" s="109" t="e">
        <f t="shared" si="7"/>
        <v>#DIV/0!</v>
      </c>
    </row>
    <row r="49" spans="2:12" ht="30" x14ac:dyDescent="0.25">
      <c r="B49" s="113" t="s">
        <v>16</v>
      </c>
      <c r="C49" s="107">
        <f t="shared" si="5"/>
        <v>0</v>
      </c>
      <c r="D49" s="108">
        <v>0</v>
      </c>
      <c r="E49" s="107">
        <f t="shared" si="8"/>
        <v>0</v>
      </c>
      <c r="F49" s="109" t="e">
        <f t="shared" si="6"/>
        <v>#DIV/0!</v>
      </c>
      <c r="H49" s="113" t="s">
        <v>16</v>
      </c>
      <c r="I49" s="107">
        <f t="shared" si="9"/>
        <v>0</v>
      </c>
      <c r="J49" s="108">
        <v>0</v>
      </c>
      <c r="K49" s="107">
        <f t="shared" si="10"/>
        <v>0</v>
      </c>
      <c r="L49" s="109" t="e">
        <f t="shared" si="7"/>
        <v>#DIV/0!</v>
      </c>
    </row>
    <row r="50" spans="2:12" ht="75" x14ac:dyDescent="0.25">
      <c r="B50" s="113" t="s">
        <v>43</v>
      </c>
      <c r="C50" s="107">
        <f t="shared" si="5"/>
        <v>0</v>
      </c>
      <c r="D50" s="108">
        <v>0</v>
      </c>
      <c r="E50" s="107">
        <f t="shared" si="8"/>
        <v>0</v>
      </c>
      <c r="F50" s="109" t="e">
        <f t="shared" si="6"/>
        <v>#DIV/0!</v>
      </c>
      <c r="H50" s="113" t="s">
        <v>43</v>
      </c>
      <c r="I50" s="107">
        <f t="shared" si="9"/>
        <v>0</v>
      </c>
      <c r="J50" s="108">
        <v>0</v>
      </c>
      <c r="K50" s="107">
        <f t="shared" si="10"/>
        <v>0</v>
      </c>
      <c r="L50" s="109" t="e">
        <f t="shared" si="7"/>
        <v>#DIV/0!</v>
      </c>
    </row>
    <row r="51" spans="2:12" ht="60" x14ac:dyDescent="0.25">
      <c r="B51" s="113" t="s">
        <v>44</v>
      </c>
      <c r="C51" s="107">
        <f t="shared" si="5"/>
        <v>0</v>
      </c>
      <c r="D51" s="108">
        <v>0</v>
      </c>
      <c r="E51" s="107">
        <f t="shared" si="8"/>
        <v>0</v>
      </c>
      <c r="F51" s="109" t="e">
        <f t="shared" si="6"/>
        <v>#DIV/0!</v>
      </c>
      <c r="H51" s="113" t="s">
        <v>44</v>
      </c>
      <c r="I51" s="107">
        <f t="shared" si="9"/>
        <v>0</v>
      </c>
      <c r="J51" s="108">
        <v>0</v>
      </c>
      <c r="K51" s="107">
        <f t="shared" si="10"/>
        <v>0</v>
      </c>
      <c r="L51" s="109" t="e">
        <f t="shared" si="7"/>
        <v>#DIV/0!</v>
      </c>
    </row>
    <row r="52" spans="2:12" ht="15.75" x14ac:dyDescent="0.25">
      <c r="B52" s="113" t="s">
        <v>45</v>
      </c>
      <c r="C52" s="107">
        <f t="shared" si="5"/>
        <v>0</v>
      </c>
      <c r="D52" s="108">
        <v>0</v>
      </c>
      <c r="E52" s="107">
        <f t="shared" si="8"/>
        <v>0</v>
      </c>
      <c r="F52" s="109" t="e">
        <f t="shared" si="6"/>
        <v>#DIV/0!</v>
      </c>
      <c r="H52" s="113" t="s">
        <v>45</v>
      </c>
      <c r="I52" s="107">
        <f t="shared" si="9"/>
        <v>0</v>
      </c>
      <c r="J52" s="108">
        <v>0</v>
      </c>
      <c r="K52" s="107">
        <f t="shared" si="10"/>
        <v>0</v>
      </c>
      <c r="L52" s="109" t="e">
        <f t="shared" si="7"/>
        <v>#DIV/0!</v>
      </c>
    </row>
    <row r="53" spans="2:12" ht="45" x14ac:dyDescent="0.25">
      <c r="B53" s="113" t="s">
        <v>46</v>
      </c>
      <c r="C53" s="107">
        <f t="shared" si="5"/>
        <v>0</v>
      </c>
      <c r="D53" s="108">
        <v>0</v>
      </c>
      <c r="E53" s="107">
        <f t="shared" si="8"/>
        <v>0</v>
      </c>
      <c r="F53" s="109" t="e">
        <f t="shared" si="6"/>
        <v>#DIV/0!</v>
      </c>
      <c r="H53" s="113" t="s">
        <v>46</v>
      </c>
      <c r="I53" s="107">
        <f t="shared" si="9"/>
        <v>0</v>
      </c>
      <c r="J53" s="108">
        <v>0</v>
      </c>
      <c r="K53" s="107">
        <f t="shared" si="10"/>
        <v>0</v>
      </c>
      <c r="L53" s="109" t="e">
        <f t="shared" si="7"/>
        <v>#DIV/0!</v>
      </c>
    </row>
    <row r="54" spans="2:12" ht="45" x14ac:dyDescent="0.25">
      <c r="B54" s="113" t="s">
        <v>104</v>
      </c>
      <c r="C54" s="107">
        <f t="shared" si="5"/>
        <v>0</v>
      </c>
      <c r="D54" s="108">
        <v>0</v>
      </c>
      <c r="E54" s="107">
        <f t="shared" si="8"/>
        <v>0</v>
      </c>
      <c r="F54" s="109" t="e">
        <f t="shared" si="6"/>
        <v>#DIV/0!</v>
      </c>
      <c r="H54" s="113" t="s">
        <v>104</v>
      </c>
      <c r="I54" s="107">
        <f t="shared" si="9"/>
        <v>0</v>
      </c>
      <c r="J54" s="108">
        <v>0</v>
      </c>
      <c r="K54" s="107">
        <f t="shared" si="10"/>
        <v>0</v>
      </c>
      <c r="L54" s="109" t="e">
        <f t="shared" si="7"/>
        <v>#DIV/0!</v>
      </c>
    </row>
    <row r="55" spans="2:12" ht="30" x14ac:dyDescent="0.25">
      <c r="B55" s="114" t="s">
        <v>17</v>
      </c>
      <c r="C55" s="107">
        <f t="shared" si="5"/>
        <v>0</v>
      </c>
      <c r="D55" s="108">
        <v>0</v>
      </c>
      <c r="E55" s="107">
        <f t="shared" si="8"/>
        <v>0</v>
      </c>
      <c r="F55" s="109" t="e">
        <f t="shared" si="6"/>
        <v>#DIV/0!</v>
      </c>
      <c r="H55" s="114" t="s">
        <v>17</v>
      </c>
      <c r="I55" s="107">
        <f t="shared" si="9"/>
        <v>0</v>
      </c>
      <c r="J55" s="108">
        <v>0</v>
      </c>
      <c r="K55" s="107">
        <f t="shared" si="10"/>
        <v>0</v>
      </c>
      <c r="L55" s="109" t="e">
        <f t="shared" si="7"/>
        <v>#DIV/0!</v>
      </c>
    </row>
    <row r="56" spans="2:12" ht="15.75" x14ac:dyDescent="0.25">
      <c r="B56" s="114" t="s">
        <v>18</v>
      </c>
      <c r="C56" s="107">
        <f t="shared" si="5"/>
        <v>0</v>
      </c>
      <c r="D56" s="108">
        <v>0</v>
      </c>
      <c r="E56" s="107">
        <f t="shared" si="8"/>
        <v>0</v>
      </c>
      <c r="F56" s="109" t="e">
        <f t="shared" si="6"/>
        <v>#DIV/0!</v>
      </c>
      <c r="H56" s="114" t="s">
        <v>18</v>
      </c>
      <c r="I56" s="107">
        <f t="shared" si="9"/>
        <v>0</v>
      </c>
      <c r="J56" s="108">
        <v>0</v>
      </c>
      <c r="K56" s="107">
        <f t="shared" si="10"/>
        <v>0</v>
      </c>
      <c r="L56" s="109" t="e">
        <f t="shared" si="7"/>
        <v>#DIV/0!</v>
      </c>
    </row>
    <row r="57" spans="2:12" ht="16.5" thickBot="1" x14ac:dyDescent="0.3">
      <c r="B57" s="115" t="s">
        <v>55</v>
      </c>
      <c r="C57" s="116">
        <f>SUM(C41:C56)</f>
        <v>0</v>
      </c>
      <c r="D57" s="117">
        <f>SUM(D41:D56)</f>
        <v>0</v>
      </c>
      <c r="E57" s="116">
        <f>+C57+D57</f>
        <v>0</v>
      </c>
      <c r="F57" s="118"/>
      <c r="H57" s="115" t="s">
        <v>55</v>
      </c>
      <c r="I57" s="116">
        <f>SUM(I41:I56)</f>
        <v>0</v>
      </c>
      <c r="J57" s="117">
        <f>SUM(J41:J56)</f>
        <v>0</v>
      </c>
      <c r="K57" s="116">
        <f>+I57+J57</f>
        <v>0</v>
      </c>
      <c r="L57" s="118"/>
    </row>
    <row r="59" spans="2:12" ht="15.75" thickBot="1" x14ac:dyDescent="0.3">
      <c r="B59" s="98" t="s">
        <v>56</v>
      </c>
      <c r="H59" s="98" t="s">
        <v>56</v>
      </c>
    </row>
    <row r="60" spans="2:12" x14ac:dyDescent="0.25">
      <c r="B60" s="324"/>
      <c r="C60" s="325"/>
      <c r="D60" s="325"/>
      <c r="E60" s="325"/>
      <c r="F60" s="326"/>
      <c r="H60" s="324"/>
      <c r="I60" s="325"/>
      <c r="J60" s="325"/>
      <c r="K60" s="325"/>
      <c r="L60" s="326"/>
    </row>
    <row r="61" spans="2:12" x14ac:dyDescent="0.25">
      <c r="B61" s="327"/>
      <c r="C61" s="328"/>
      <c r="D61" s="328"/>
      <c r="E61" s="328"/>
      <c r="F61" s="329"/>
      <c r="H61" s="327"/>
      <c r="I61" s="328"/>
      <c r="J61" s="328"/>
      <c r="K61" s="328"/>
      <c r="L61" s="329"/>
    </row>
    <row r="62" spans="2:12" x14ac:dyDescent="0.25">
      <c r="B62" s="327"/>
      <c r="C62" s="328"/>
      <c r="D62" s="328"/>
      <c r="E62" s="328"/>
      <c r="F62" s="329"/>
      <c r="H62" s="327"/>
      <c r="I62" s="328"/>
      <c r="J62" s="328"/>
      <c r="K62" s="328"/>
      <c r="L62" s="329"/>
    </row>
    <row r="63" spans="2:12" x14ac:dyDescent="0.25">
      <c r="B63" s="327"/>
      <c r="C63" s="328"/>
      <c r="D63" s="328"/>
      <c r="E63" s="328"/>
      <c r="F63" s="329"/>
      <c r="H63" s="327"/>
      <c r="I63" s="328"/>
      <c r="J63" s="328"/>
      <c r="K63" s="328"/>
      <c r="L63" s="329"/>
    </row>
    <row r="64" spans="2:12" x14ac:dyDescent="0.25">
      <c r="B64" s="327"/>
      <c r="C64" s="328"/>
      <c r="D64" s="328"/>
      <c r="E64" s="328"/>
      <c r="F64" s="329"/>
      <c r="H64" s="327"/>
      <c r="I64" s="328"/>
      <c r="J64" s="328"/>
      <c r="K64" s="328"/>
      <c r="L64" s="329"/>
    </row>
    <row r="65" spans="2:12" ht="15.75" thickBot="1" x14ac:dyDescent="0.3">
      <c r="B65" s="330"/>
      <c r="C65" s="331"/>
      <c r="D65" s="331"/>
      <c r="E65" s="331"/>
      <c r="F65" s="332"/>
      <c r="H65" s="330"/>
      <c r="I65" s="331"/>
      <c r="J65" s="331"/>
      <c r="K65" s="331"/>
      <c r="L65" s="332"/>
    </row>
    <row r="68" spans="2:12" ht="15.75" x14ac:dyDescent="0.25">
      <c r="B68" s="72" t="s">
        <v>22</v>
      </c>
      <c r="C68" s="101"/>
      <c r="D68" s="72"/>
      <c r="E68" s="99"/>
      <c r="F68" s="99"/>
    </row>
    <row r="69" spans="2:12" ht="15.75" x14ac:dyDescent="0.25">
      <c r="B69" s="72" t="s">
        <v>50</v>
      </c>
      <c r="C69" s="101"/>
      <c r="D69" s="72"/>
      <c r="E69" s="99"/>
      <c r="F69" s="99"/>
    </row>
    <row r="70" spans="2:12" ht="15.75" x14ac:dyDescent="0.25">
      <c r="B70" s="72" t="s">
        <v>51</v>
      </c>
      <c r="C70" s="120" t="s">
        <v>121</v>
      </c>
      <c r="D70" s="72" t="s">
        <v>138</v>
      </c>
      <c r="E70" s="102"/>
      <c r="F70" s="99"/>
    </row>
    <row r="71" spans="2:12" ht="15.75" thickBot="1" x14ac:dyDescent="0.3"/>
    <row r="72" spans="2:12" ht="31.5" x14ac:dyDescent="0.25">
      <c r="B72" s="103" t="s">
        <v>5</v>
      </c>
      <c r="C72" s="104" t="s">
        <v>6</v>
      </c>
      <c r="D72" s="104" t="s">
        <v>60</v>
      </c>
      <c r="E72" s="104" t="s">
        <v>53</v>
      </c>
      <c r="F72" s="105" t="s">
        <v>54</v>
      </c>
    </row>
    <row r="73" spans="2:12" ht="15.75" x14ac:dyDescent="0.25">
      <c r="B73" s="106" t="s">
        <v>11</v>
      </c>
      <c r="C73" s="107">
        <f>K41</f>
        <v>0</v>
      </c>
      <c r="D73" s="108">
        <v>0</v>
      </c>
      <c r="E73" s="107">
        <f>+C73+D73</f>
        <v>0</v>
      </c>
      <c r="F73" s="109" t="e">
        <f t="shared" ref="F73:F88" si="11">+(E73-C73)/C73</f>
        <v>#DIV/0!</v>
      </c>
    </row>
    <row r="74" spans="2:12" ht="15.75" x14ac:dyDescent="0.25">
      <c r="B74" s="106" t="s">
        <v>12</v>
      </c>
      <c r="C74" s="107">
        <f t="shared" ref="C74:C88" si="12">K42</f>
        <v>0</v>
      </c>
      <c r="D74" s="108">
        <v>0</v>
      </c>
      <c r="E74" s="107">
        <f t="shared" ref="E74:E88" si="13">+C74+D74</f>
        <v>0</v>
      </c>
      <c r="F74" s="109" t="e">
        <f t="shared" si="11"/>
        <v>#DIV/0!</v>
      </c>
    </row>
    <row r="75" spans="2:12" ht="15.75" x14ac:dyDescent="0.25">
      <c r="B75" s="106" t="s">
        <v>13</v>
      </c>
      <c r="C75" s="107">
        <f t="shared" si="12"/>
        <v>0</v>
      </c>
      <c r="D75" s="108">
        <v>0</v>
      </c>
      <c r="E75" s="107">
        <f t="shared" si="13"/>
        <v>0</v>
      </c>
      <c r="F75" s="109" t="e">
        <f t="shared" si="11"/>
        <v>#DIV/0!</v>
      </c>
    </row>
    <row r="76" spans="2:12" ht="15.75" x14ac:dyDescent="0.25">
      <c r="B76" s="106" t="s">
        <v>40</v>
      </c>
      <c r="C76" s="107">
        <f t="shared" si="12"/>
        <v>0</v>
      </c>
      <c r="D76" s="108">
        <v>0</v>
      </c>
      <c r="E76" s="107">
        <f t="shared" si="13"/>
        <v>0</v>
      </c>
      <c r="F76" s="109" t="e">
        <f t="shared" si="11"/>
        <v>#DIV/0!</v>
      </c>
    </row>
    <row r="77" spans="2:12" ht="15.75" x14ac:dyDescent="0.25">
      <c r="B77" s="110" t="s">
        <v>41</v>
      </c>
      <c r="C77" s="107">
        <f t="shared" si="12"/>
        <v>0</v>
      </c>
      <c r="D77" s="108">
        <v>0</v>
      </c>
      <c r="E77" s="107">
        <f t="shared" si="13"/>
        <v>0</v>
      </c>
      <c r="F77" s="109" t="e">
        <f t="shared" si="11"/>
        <v>#DIV/0!</v>
      </c>
    </row>
    <row r="78" spans="2:12" ht="15.75" x14ac:dyDescent="0.25">
      <c r="B78" s="110" t="s">
        <v>15</v>
      </c>
      <c r="C78" s="107">
        <f t="shared" si="12"/>
        <v>0</v>
      </c>
      <c r="D78" s="108">
        <v>0</v>
      </c>
      <c r="E78" s="107">
        <f t="shared" si="13"/>
        <v>0</v>
      </c>
      <c r="F78" s="109" t="e">
        <f t="shared" si="11"/>
        <v>#DIV/0!</v>
      </c>
    </row>
    <row r="79" spans="2:12" ht="30" x14ac:dyDescent="0.25">
      <c r="B79" s="111" t="s">
        <v>42</v>
      </c>
      <c r="C79" s="107">
        <f t="shared" si="12"/>
        <v>0</v>
      </c>
      <c r="D79" s="108">
        <v>0</v>
      </c>
      <c r="E79" s="107">
        <f t="shared" si="13"/>
        <v>0</v>
      </c>
      <c r="F79" s="109" t="e">
        <f t="shared" si="11"/>
        <v>#DIV/0!</v>
      </c>
    </row>
    <row r="80" spans="2:12" ht="15.75" x14ac:dyDescent="0.25">
      <c r="B80" s="112" t="s">
        <v>14</v>
      </c>
      <c r="C80" s="107">
        <f t="shared" si="12"/>
        <v>0</v>
      </c>
      <c r="D80" s="108">
        <v>0</v>
      </c>
      <c r="E80" s="107">
        <f t="shared" si="13"/>
        <v>0</v>
      </c>
      <c r="F80" s="109" t="e">
        <f t="shared" si="11"/>
        <v>#DIV/0!</v>
      </c>
    </row>
    <row r="81" spans="2:6" ht="30" x14ac:dyDescent="0.25">
      <c r="B81" s="113" t="s">
        <v>16</v>
      </c>
      <c r="C81" s="107">
        <f t="shared" si="12"/>
        <v>0</v>
      </c>
      <c r="D81" s="108">
        <v>0</v>
      </c>
      <c r="E81" s="107">
        <f t="shared" si="13"/>
        <v>0</v>
      </c>
      <c r="F81" s="109" t="e">
        <f t="shared" si="11"/>
        <v>#DIV/0!</v>
      </c>
    </row>
    <row r="82" spans="2:6" ht="60" x14ac:dyDescent="0.25">
      <c r="B82" s="113" t="s">
        <v>43</v>
      </c>
      <c r="C82" s="107">
        <f t="shared" si="12"/>
        <v>0</v>
      </c>
      <c r="D82" s="108">
        <v>0</v>
      </c>
      <c r="E82" s="107">
        <f t="shared" si="13"/>
        <v>0</v>
      </c>
      <c r="F82" s="109" t="e">
        <f t="shared" si="11"/>
        <v>#DIV/0!</v>
      </c>
    </row>
    <row r="83" spans="2:6" ht="60" x14ac:dyDescent="0.25">
      <c r="B83" s="113" t="s">
        <v>44</v>
      </c>
      <c r="C83" s="107">
        <f t="shared" si="12"/>
        <v>0</v>
      </c>
      <c r="D83" s="108">
        <v>0</v>
      </c>
      <c r="E83" s="107">
        <f t="shared" si="13"/>
        <v>0</v>
      </c>
      <c r="F83" s="109" t="e">
        <f t="shared" si="11"/>
        <v>#DIV/0!</v>
      </c>
    </row>
    <row r="84" spans="2:6" ht="15.75" x14ac:dyDescent="0.25">
      <c r="B84" s="113" t="s">
        <v>45</v>
      </c>
      <c r="C84" s="107">
        <f t="shared" si="12"/>
        <v>0</v>
      </c>
      <c r="D84" s="108">
        <v>0</v>
      </c>
      <c r="E84" s="107">
        <f t="shared" si="13"/>
        <v>0</v>
      </c>
      <c r="F84" s="109" t="e">
        <f t="shared" si="11"/>
        <v>#DIV/0!</v>
      </c>
    </row>
    <row r="85" spans="2:6" ht="30" x14ac:dyDescent="0.25">
      <c r="B85" s="113" t="s">
        <v>46</v>
      </c>
      <c r="C85" s="107">
        <f t="shared" si="12"/>
        <v>0</v>
      </c>
      <c r="D85" s="108">
        <v>0</v>
      </c>
      <c r="E85" s="107">
        <f t="shared" si="13"/>
        <v>0</v>
      </c>
      <c r="F85" s="109" t="e">
        <f t="shared" si="11"/>
        <v>#DIV/0!</v>
      </c>
    </row>
    <row r="86" spans="2:6" ht="45" x14ac:dyDescent="0.25">
      <c r="B86" s="113" t="s">
        <v>104</v>
      </c>
      <c r="C86" s="107">
        <f t="shared" si="12"/>
        <v>0</v>
      </c>
      <c r="D86" s="108">
        <v>0</v>
      </c>
      <c r="E86" s="107">
        <f t="shared" si="13"/>
        <v>0</v>
      </c>
      <c r="F86" s="109" t="e">
        <f t="shared" si="11"/>
        <v>#DIV/0!</v>
      </c>
    </row>
    <row r="87" spans="2:6" ht="15.75" x14ac:dyDescent="0.25">
      <c r="B87" s="114" t="s">
        <v>17</v>
      </c>
      <c r="C87" s="107">
        <f t="shared" si="12"/>
        <v>0</v>
      </c>
      <c r="D87" s="108">
        <v>0</v>
      </c>
      <c r="E87" s="107">
        <f t="shared" si="13"/>
        <v>0</v>
      </c>
      <c r="F87" s="109" t="e">
        <f t="shared" si="11"/>
        <v>#DIV/0!</v>
      </c>
    </row>
    <row r="88" spans="2:6" ht="15.75" x14ac:dyDescent="0.25">
      <c r="B88" s="114" t="s">
        <v>18</v>
      </c>
      <c r="C88" s="107">
        <f t="shared" si="12"/>
        <v>0</v>
      </c>
      <c r="D88" s="108">
        <v>0</v>
      </c>
      <c r="E88" s="107">
        <f t="shared" si="13"/>
        <v>0</v>
      </c>
      <c r="F88" s="109" t="e">
        <f t="shared" si="11"/>
        <v>#DIV/0!</v>
      </c>
    </row>
    <row r="89" spans="2:6" ht="16.5" thickBot="1" x14ac:dyDescent="0.3">
      <c r="B89" s="115" t="s">
        <v>55</v>
      </c>
      <c r="C89" s="116">
        <f>SUM(C73:C88)</f>
        <v>0</v>
      </c>
      <c r="D89" s="117">
        <f>SUM(D73:D88)</f>
        <v>0</v>
      </c>
      <c r="E89" s="116">
        <f>+C89+D89</f>
        <v>0</v>
      </c>
      <c r="F89" s="118"/>
    </row>
    <row r="91" spans="2:6" ht="15.75" thickBot="1" x14ac:dyDescent="0.3">
      <c r="B91" s="98" t="s">
        <v>56</v>
      </c>
    </row>
    <row r="92" spans="2:6" x14ac:dyDescent="0.25">
      <c r="B92" s="324"/>
      <c r="C92" s="325"/>
      <c r="D92" s="325"/>
      <c r="E92" s="325"/>
      <c r="F92" s="326"/>
    </row>
    <row r="93" spans="2:6" x14ac:dyDescent="0.25">
      <c r="B93" s="327"/>
      <c r="C93" s="328"/>
      <c r="D93" s="328"/>
      <c r="E93" s="328"/>
      <c r="F93" s="329"/>
    </row>
    <row r="94" spans="2:6" x14ac:dyDescent="0.25">
      <c r="B94" s="327"/>
      <c r="C94" s="328"/>
      <c r="D94" s="328"/>
      <c r="E94" s="328"/>
      <c r="F94" s="329"/>
    </row>
    <row r="95" spans="2:6" x14ac:dyDescent="0.25">
      <c r="B95" s="327"/>
      <c r="C95" s="328"/>
      <c r="D95" s="328"/>
      <c r="E95" s="328"/>
      <c r="F95" s="329"/>
    </row>
    <row r="96" spans="2:6" x14ac:dyDescent="0.25">
      <c r="B96" s="327"/>
      <c r="C96" s="328"/>
      <c r="D96" s="328"/>
      <c r="E96" s="328"/>
      <c r="F96" s="329"/>
    </row>
    <row r="97" spans="2:6" ht="15.75" thickBot="1" x14ac:dyDescent="0.3">
      <c r="B97" s="330"/>
      <c r="C97" s="331"/>
      <c r="D97" s="331"/>
      <c r="E97" s="331"/>
      <c r="F97" s="332"/>
    </row>
  </sheetData>
  <sheetProtection sheet="1" objects="1" scenarios="1" formatColumns="0" formatRows="0"/>
  <mergeCells count="7">
    <mergeCell ref="B92:F97"/>
    <mergeCell ref="A1:L1"/>
    <mergeCell ref="A2:L2"/>
    <mergeCell ref="B60:F65"/>
    <mergeCell ref="H60:L65"/>
    <mergeCell ref="B28:F33"/>
    <mergeCell ref="H28:L33"/>
  </mergeCells>
  <conditionalFormatting sqref="F9:F25">
    <cfRule type="cellIs" dxfId="22" priority="17" operator="greaterThan">
      <formula>0.2</formula>
    </cfRule>
    <cfRule type="cellIs" dxfId="21" priority="18" operator="equal">
      <formula>0.2</formula>
    </cfRule>
  </conditionalFormatting>
  <conditionalFormatting sqref="F41:F57">
    <cfRule type="cellIs" dxfId="20" priority="7" operator="greaterThan">
      <formula>0.2</formula>
    </cfRule>
    <cfRule type="cellIs" dxfId="19" priority="8" operator="equal">
      <formula>0.2</formula>
    </cfRule>
  </conditionalFormatting>
  <conditionalFormatting sqref="F73:F89">
    <cfRule type="cellIs" dxfId="18" priority="1" operator="greaterThan">
      <formula>0.2</formula>
    </cfRule>
    <cfRule type="cellIs" dxfId="17" priority="2" operator="equal">
      <formula>0.2</formula>
    </cfRule>
  </conditionalFormatting>
  <conditionalFormatting sqref="L9:L25">
    <cfRule type="cellIs" dxfId="16" priority="9" operator="greaterThan">
      <formula>0.2</formula>
    </cfRule>
    <cfRule type="cellIs" dxfId="15" priority="10" operator="equal">
      <formula>0.2</formula>
    </cfRule>
  </conditionalFormatting>
  <conditionalFormatting sqref="L41:L57">
    <cfRule type="cellIs" dxfId="14" priority="5" operator="greaterThan">
      <formula>0.2</formula>
    </cfRule>
    <cfRule type="cellIs" dxfId="13" priority="6" operator="equal">
      <formula>0.2</formula>
    </cfRule>
  </conditionalFormatting>
  <dataValidations count="2">
    <dataValidation type="list" showInputMessage="1" showErrorMessage="1" promptTitle="Please select a month" prompt="Please select a month from the drop down." sqref="C6 C38 I6 I38" xr:uid="{AAB8CD2F-B932-4539-ACCF-43B941EC0263}">
      <formula1>"September, December, March, June"</formula1>
    </dataValidation>
    <dataValidation type="list" showInputMessage="1" showErrorMessage="1" promptTitle="Please select a month" prompt="Please select a month from the drop down." sqref="C70" xr:uid="{3B06FCAA-62A8-4E93-8273-F38E67CF09C0}">
      <formula1>"September, December, March, June, June 2"</formula1>
    </dataValidation>
  </dataValidations>
  <pageMargins left="0.7" right="0.7" top="0.75" bottom="0.75" header="0.3" footer="0.3"/>
  <pageSetup scale="35" orientation="portrait" horizontalDpi="4294967294" verticalDpi="4294967294" r:id="rId1"/>
  <rowBreaks count="2" manualBreakCount="2">
    <brk id="34" max="13" man="1"/>
    <brk id="6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3FE6-C0B9-4A15-9460-011D4008C18D}">
  <dimension ref="A2:I36"/>
  <sheetViews>
    <sheetView showGridLines="0" tabSelected="1" view="pageBreakPreview" zoomScale="90" zoomScaleNormal="100" zoomScaleSheetLayoutView="9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3.42578125" style="98" bestFit="1" customWidth="1"/>
    <col min="8" max="8" width="10.7109375" style="98" bestFit="1" customWidth="1"/>
    <col min="9"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198" t="s">
        <v>122</v>
      </c>
      <c r="G5" s="199"/>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05" t="s">
        <v>5</v>
      </c>
      <c r="C9" s="206" t="s">
        <v>6</v>
      </c>
      <c r="D9" s="206" t="s">
        <v>7</v>
      </c>
      <c r="E9" s="207" t="s">
        <v>8</v>
      </c>
      <c r="F9" s="207" t="s">
        <v>9</v>
      </c>
      <c r="G9" s="207" t="s">
        <v>10</v>
      </c>
      <c r="H9" s="207" t="s">
        <v>119</v>
      </c>
    </row>
    <row r="10" spans="2:8" x14ac:dyDescent="0.25">
      <c r="B10" s="154" t="s">
        <v>11</v>
      </c>
      <c r="C10" s="208">
        <f>'Agency Information'!C8</f>
        <v>0</v>
      </c>
      <c r="D10" s="208"/>
      <c r="E10" s="209">
        <f>'July DJ'!F48</f>
        <v>0</v>
      </c>
      <c r="F10" s="209">
        <f>ROUND(SUM(D10:E10),2)</f>
        <v>0</v>
      </c>
      <c r="G10" s="209">
        <f>ROUND(C10-F10,2)</f>
        <v>0</v>
      </c>
      <c r="H10" s="210" t="e">
        <f>F10/C10</f>
        <v>#DIV/0!</v>
      </c>
    </row>
    <row r="11" spans="2:8" x14ac:dyDescent="0.25">
      <c r="B11" s="106" t="s">
        <v>12</v>
      </c>
      <c r="C11" s="211">
        <f>'Agency Information'!C9</f>
        <v>0</v>
      </c>
      <c r="D11" s="211"/>
      <c r="E11" s="211">
        <f>'July DJ'!G48</f>
        <v>0</v>
      </c>
      <c r="F11" s="211">
        <f t="shared" ref="F11:F25" si="0">ROUND(SUM(D11:E11),2)</f>
        <v>0</v>
      </c>
      <c r="G11" s="211">
        <f t="shared" ref="G11:G25" si="1">ROUND(C11-F11,2)</f>
        <v>0</v>
      </c>
      <c r="H11" s="212" t="e">
        <f t="shared" ref="H11:H26" si="2">F11/C11</f>
        <v>#DIV/0!</v>
      </c>
    </row>
    <row r="12" spans="2:8" x14ac:dyDescent="0.25">
      <c r="B12" s="106" t="s">
        <v>13</v>
      </c>
      <c r="C12" s="211">
        <f>'Agency Information'!C10</f>
        <v>0</v>
      </c>
      <c r="D12" s="211"/>
      <c r="E12" s="211">
        <f>'July DJ'!H48</f>
        <v>0</v>
      </c>
      <c r="F12" s="211">
        <f t="shared" si="0"/>
        <v>0</v>
      </c>
      <c r="G12" s="211">
        <f t="shared" si="1"/>
        <v>0</v>
      </c>
      <c r="H12" s="212" t="e">
        <f t="shared" si="2"/>
        <v>#DIV/0!</v>
      </c>
    </row>
    <row r="13" spans="2:8" ht="15.75" thickBot="1" x14ac:dyDescent="0.3">
      <c r="B13" s="106" t="s">
        <v>40</v>
      </c>
      <c r="C13" s="211">
        <f>'Agency Information'!C11</f>
        <v>0</v>
      </c>
      <c r="D13" s="211"/>
      <c r="E13" s="211">
        <f>'July DJ'!I48</f>
        <v>0</v>
      </c>
      <c r="F13" s="211">
        <f t="shared" si="0"/>
        <v>0</v>
      </c>
      <c r="G13" s="211">
        <f t="shared" si="1"/>
        <v>0</v>
      </c>
      <c r="H13" s="212" t="e">
        <f>F13/C13</f>
        <v>#DIV/0!</v>
      </c>
    </row>
    <row r="14" spans="2:8" ht="15.75" thickBot="1" x14ac:dyDescent="0.3">
      <c r="B14" s="161" t="s">
        <v>41</v>
      </c>
      <c r="C14" s="213">
        <f>'Agency Information'!C12</f>
        <v>0</v>
      </c>
      <c r="D14" s="213"/>
      <c r="E14" s="213">
        <f>'July DJ'!J48</f>
        <v>0</v>
      </c>
      <c r="F14" s="213">
        <f t="shared" si="0"/>
        <v>0</v>
      </c>
      <c r="G14" s="213">
        <f t="shared" si="1"/>
        <v>0</v>
      </c>
      <c r="H14" s="214" t="e">
        <f t="shared" si="2"/>
        <v>#DIV/0!</v>
      </c>
    </row>
    <row r="15" spans="2:8" x14ac:dyDescent="0.25">
      <c r="B15" s="161" t="s">
        <v>15</v>
      </c>
      <c r="C15" s="213">
        <f>'Agency Information'!C13</f>
        <v>0</v>
      </c>
      <c r="D15" s="213"/>
      <c r="E15" s="213">
        <f>'July DJ'!K48</f>
        <v>0</v>
      </c>
      <c r="F15" s="213">
        <f t="shared" si="0"/>
        <v>0</v>
      </c>
      <c r="G15" s="213">
        <f t="shared" si="1"/>
        <v>0</v>
      </c>
      <c r="H15" s="214" t="e">
        <f t="shared" si="2"/>
        <v>#DIV/0!</v>
      </c>
    </row>
    <row r="16" spans="2:8" ht="30.75" thickBot="1" x14ac:dyDescent="0.3">
      <c r="B16" s="162" t="s">
        <v>42</v>
      </c>
      <c r="C16" s="215">
        <f>'Agency Information'!C14</f>
        <v>0</v>
      </c>
      <c r="D16" s="215"/>
      <c r="E16" s="215">
        <f>'July DJ'!L$48</f>
        <v>0</v>
      </c>
      <c r="F16" s="215">
        <f t="shared" si="0"/>
        <v>0</v>
      </c>
      <c r="G16" s="215">
        <f t="shared" si="1"/>
        <v>0</v>
      </c>
      <c r="H16" s="216" t="e">
        <f t="shared" si="2"/>
        <v>#DIV/0!</v>
      </c>
    </row>
    <row r="17" spans="2:8" x14ac:dyDescent="0.25">
      <c r="B17" s="163" t="s">
        <v>14</v>
      </c>
      <c r="C17" s="217">
        <f>'Agency Information'!C15</f>
        <v>0</v>
      </c>
      <c r="D17" s="217"/>
      <c r="E17" s="217">
        <f>'July DJ'!M48</f>
        <v>0</v>
      </c>
      <c r="F17" s="217">
        <f t="shared" ref="F17" si="3">ROUND(SUM(D17:E17),2)</f>
        <v>0</v>
      </c>
      <c r="G17" s="217">
        <f t="shared" ref="G17" si="4">ROUND(C17-F17,2)</f>
        <v>0</v>
      </c>
      <c r="H17" s="218" t="e">
        <f t="shared" si="2"/>
        <v>#DIV/0!</v>
      </c>
    </row>
    <row r="18" spans="2:8" ht="30" x14ac:dyDescent="0.25">
      <c r="B18" s="113" t="s">
        <v>16</v>
      </c>
      <c r="C18" s="219">
        <f>'Agency Information'!C16</f>
        <v>0</v>
      </c>
      <c r="D18" s="219"/>
      <c r="E18" s="219">
        <f>'July DJ'!N48</f>
        <v>0</v>
      </c>
      <c r="F18" s="219">
        <f t="shared" si="0"/>
        <v>0</v>
      </c>
      <c r="G18" s="219">
        <f t="shared" si="1"/>
        <v>0</v>
      </c>
      <c r="H18" s="220" t="e">
        <f t="shared" si="2"/>
        <v>#DIV/0!</v>
      </c>
    </row>
    <row r="19" spans="2:8" ht="60" x14ac:dyDescent="0.25">
      <c r="B19" s="113" t="s">
        <v>43</v>
      </c>
      <c r="C19" s="219">
        <f>'Agency Information'!C17</f>
        <v>0</v>
      </c>
      <c r="D19" s="219"/>
      <c r="E19" s="219">
        <f>'July DJ'!O48</f>
        <v>0</v>
      </c>
      <c r="F19" s="219">
        <f t="shared" si="0"/>
        <v>0</v>
      </c>
      <c r="G19" s="219">
        <f t="shared" si="1"/>
        <v>0</v>
      </c>
      <c r="H19" s="220" t="e">
        <f t="shared" si="2"/>
        <v>#DIV/0!</v>
      </c>
    </row>
    <row r="20" spans="2:8" ht="60" x14ac:dyDescent="0.25">
      <c r="B20" s="113" t="s">
        <v>44</v>
      </c>
      <c r="C20" s="219">
        <f>'Agency Information'!C18</f>
        <v>0</v>
      </c>
      <c r="D20" s="219"/>
      <c r="E20" s="219">
        <f>'July DJ'!P48</f>
        <v>0</v>
      </c>
      <c r="F20" s="219">
        <f t="shared" si="0"/>
        <v>0</v>
      </c>
      <c r="G20" s="219">
        <f t="shared" si="1"/>
        <v>0</v>
      </c>
      <c r="H20" s="220" t="e">
        <f t="shared" si="2"/>
        <v>#DIV/0!</v>
      </c>
    </row>
    <row r="21" spans="2:8" x14ac:dyDescent="0.25">
      <c r="B21" s="113" t="s">
        <v>45</v>
      </c>
      <c r="C21" s="219">
        <f>'Agency Information'!C19</f>
        <v>0</v>
      </c>
      <c r="D21" s="219"/>
      <c r="E21" s="219">
        <f>'July DJ'!Q48</f>
        <v>0</v>
      </c>
      <c r="F21" s="219">
        <f t="shared" si="0"/>
        <v>0</v>
      </c>
      <c r="G21" s="219">
        <f t="shared" si="1"/>
        <v>0</v>
      </c>
      <c r="H21" s="220" t="e">
        <f t="shared" si="2"/>
        <v>#DIV/0!</v>
      </c>
    </row>
    <row r="22" spans="2:8" ht="45" x14ac:dyDescent="0.25">
      <c r="B22" s="113" t="s">
        <v>46</v>
      </c>
      <c r="C22" s="219">
        <f>'Agency Information'!C20</f>
        <v>0</v>
      </c>
      <c r="D22" s="219"/>
      <c r="E22" s="219">
        <f>'July DJ'!R48</f>
        <v>0</v>
      </c>
      <c r="F22" s="219">
        <f t="shared" si="0"/>
        <v>0</v>
      </c>
      <c r="G22" s="219">
        <f t="shared" si="1"/>
        <v>0</v>
      </c>
      <c r="H22" s="220" t="e">
        <f t="shared" si="2"/>
        <v>#DIV/0!</v>
      </c>
    </row>
    <row r="23" spans="2:8" ht="45" x14ac:dyDescent="0.25">
      <c r="B23" s="113" t="s">
        <v>104</v>
      </c>
      <c r="C23" s="219">
        <f>'Agency Information'!C21</f>
        <v>0</v>
      </c>
      <c r="D23" s="219"/>
      <c r="E23" s="219">
        <f>'July DJ'!S48</f>
        <v>0</v>
      </c>
      <c r="F23" s="219">
        <f t="shared" si="0"/>
        <v>0</v>
      </c>
      <c r="G23" s="219">
        <f t="shared" si="1"/>
        <v>0</v>
      </c>
      <c r="H23" s="220" t="e">
        <f t="shared" si="2"/>
        <v>#DIV/0!</v>
      </c>
    </row>
    <row r="24" spans="2:8" ht="30" x14ac:dyDescent="0.25">
      <c r="B24" s="114" t="s">
        <v>17</v>
      </c>
      <c r="C24" s="221">
        <f>'Agency Information'!C22</f>
        <v>0</v>
      </c>
      <c r="D24" s="221"/>
      <c r="E24" s="221">
        <f>'July DJ'!T48</f>
        <v>0</v>
      </c>
      <c r="F24" s="221">
        <f t="shared" si="0"/>
        <v>0</v>
      </c>
      <c r="G24" s="221">
        <f t="shared" si="1"/>
        <v>0</v>
      </c>
      <c r="H24" s="222" t="e">
        <f t="shared" si="2"/>
        <v>#DIV/0!</v>
      </c>
    </row>
    <row r="25" spans="2:8" x14ac:dyDescent="0.25">
      <c r="B25" s="114" t="s">
        <v>18</v>
      </c>
      <c r="C25" s="221">
        <f>'Agency Information'!C23</f>
        <v>0</v>
      </c>
      <c r="D25" s="221"/>
      <c r="E25" s="221">
        <f>'July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4" spans="1:9" x14ac:dyDescent="0.25">
      <c r="A34" s="272" t="s">
        <v>146</v>
      </c>
      <c r="B34" s="273"/>
      <c r="C34" s="273"/>
      <c r="D34" s="273"/>
      <c r="E34" s="273"/>
      <c r="F34" s="273"/>
      <c r="G34" s="273"/>
      <c r="H34" s="273"/>
      <c r="I34" s="273"/>
    </row>
    <row r="35" spans="1:9" x14ac:dyDescent="0.25">
      <c r="A35" s="273" t="s">
        <v>147</v>
      </c>
      <c r="B35" s="273"/>
      <c r="C35" s="273"/>
      <c r="D35" s="273"/>
      <c r="E35" s="273"/>
      <c r="F35" s="273"/>
      <c r="G35" s="273"/>
      <c r="H35" s="273"/>
      <c r="I35" s="273"/>
    </row>
    <row r="36" spans="1:9" x14ac:dyDescent="0.25">
      <c r="A36" s="273" t="s">
        <v>148</v>
      </c>
      <c r="B36" s="273"/>
      <c r="C36" s="273"/>
      <c r="D36" s="273"/>
      <c r="E36" s="273"/>
      <c r="F36" s="273"/>
      <c r="G36" s="273"/>
      <c r="H36" s="273"/>
      <c r="I36"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12" priority="1" operator="lessThan">
      <formula>0</formula>
    </cfRule>
  </conditionalFormatting>
  <pageMargins left="0.7" right="0.7" top="0.75" bottom="0.75" header="0.3" footer="0.3"/>
  <pageSetup scale="55"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C6192-94CF-42D2-A9B7-94D0E271B33A}">
  <dimension ref="A1:U124"/>
  <sheetViews>
    <sheetView view="pageBreakPreview" zoomScale="70" zoomScaleNormal="100" zoomScaleSheetLayoutView="70" workbookViewId="0">
      <selection activeCell="I5" sqref="I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'July Inv'!C5</f>
        <v>0</v>
      </c>
      <c r="C1" s="343"/>
      <c r="D1" s="343"/>
      <c r="E1" s="343"/>
      <c r="F1" s="343"/>
      <c r="G1" s="343"/>
      <c r="I1" s="235"/>
      <c r="J1" s="235"/>
      <c r="K1" s="235" t="s">
        <v>24</v>
      </c>
      <c r="L1" s="344" t="str">
        <f>'July Inv'!F5</f>
        <v>July 2024</v>
      </c>
      <c r="M1" s="344"/>
      <c r="N1" s="344"/>
      <c r="O1" s="344"/>
    </row>
    <row r="2" spans="1:21" x14ac:dyDescent="0.25">
      <c r="A2" s="233" t="s">
        <v>20</v>
      </c>
      <c r="B2" s="345">
        <f>'July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7"/>
      <c r="T46" s="247"/>
      <c r="U46" s="247"/>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EEC6A-CA88-43F9-BD11-373B9E6689D7}">
  <dimension ref="A2:I34"/>
  <sheetViews>
    <sheetView showGridLines="0" view="pageBreakPreview" zoomScaleNormal="100" zoomScaleSheetLayoutView="100" workbookViewId="0">
      <selection activeCell="C5" sqref="C5:D5"/>
    </sheetView>
  </sheetViews>
  <sheetFormatPr defaultRowHeight="15" x14ac:dyDescent="0.25"/>
  <cols>
    <col min="2" max="2" width="28.42578125" customWidth="1"/>
    <col min="3" max="4" width="19.42578125" customWidth="1"/>
    <col min="5" max="5" width="21.5703125" customWidth="1"/>
    <col min="6" max="6" width="20.42578125" customWidth="1"/>
    <col min="7" max="7" width="25.7109375" customWidth="1"/>
  </cols>
  <sheetData>
    <row r="2" spans="2:8" ht="19.5" x14ac:dyDescent="0.25">
      <c r="B2" s="276" t="s">
        <v>0</v>
      </c>
      <c r="C2" s="276"/>
      <c r="D2" s="276"/>
      <c r="E2" s="276"/>
      <c r="F2" s="276"/>
      <c r="G2" s="276"/>
    </row>
    <row r="3" spans="2:8" ht="19.5" x14ac:dyDescent="0.25">
      <c r="B3" s="276" t="s">
        <v>1</v>
      </c>
      <c r="C3" s="276"/>
      <c r="D3" s="276"/>
      <c r="E3" s="276"/>
      <c r="F3" s="276"/>
      <c r="G3" s="276"/>
    </row>
    <row r="4" spans="2:8" ht="19.5" x14ac:dyDescent="0.25">
      <c r="B4" s="1"/>
      <c r="C4" s="1"/>
      <c r="D4" s="1"/>
      <c r="E4" s="1"/>
      <c r="F4" s="1"/>
      <c r="G4" s="1"/>
    </row>
    <row r="5" spans="2:8" ht="19.5" x14ac:dyDescent="0.35">
      <c r="B5" s="2" t="s">
        <v>2</v>
      </c>
      <c r="C5" s="277">
        <f>'Amendments &amp; Reallocations'!C4</f>
        <v>0</v>
      </c>
      <c r="D5" s="278"/>
      <c r="E5" s="2" t="s">
        <v>3</v>
      </c>
      <c r="F5" s="71" t="s">
        <v>124</v>
      </c>
      <c r="G5" s="68"/>
    </row>
    <row r="6" spans="2:8" x14ac:dyDescent="0.25">
      <c r="B6" s="3"/>
      <c r="C6" s="3"/>
      <c r="D6" s="3"/>
      <c r="E6" s="3"/>
      <c r="F6" s="3"/>
      <c r="G6" s="4"/>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'July Inv'!C10</f>
        <v>0</v>
      </c>
      <c r="D10" s="209">
        <f>'July Inv'!F10</f>
        <v>0</v>
      </c>
      <c r="E10" s="209">
        <f>'Aug DJ'!F48</f>
        <v>0</v>
      </c>
      <c r="F10" s="209">
        <f>ROUND(SUM(D10:E10),2)</f>
        <v>0</v>
      </c>
      <c r="G10" s="209">
        <f>ROUND(C10-F10,2)</f>
        <v>0</v>
      </c>
      <c r="H10" s="210" t="e">
        <f>F10/C10</f>
        <v>#DIV/0!</v>
      </c>
    </row>
    <row r="11" spans="2:8" x14ac:dyDescent="0.25">
      <c r="B11" s="106" t="s">
        <v>12</v>
      </c>
      <c r="C11" s="211">
        <f>'July Inv'!C11</f>
        <v>0</v>
      </c>
      <c r="D11" s="211">
        <f>'July Inv'!F11</f>
        <v>0</v>
      </c>
      <c r="E11" s="211">
        <f>'Aug DJ'!G48</f>
        <v>0</v>
      </c>
      <c r="F11" s="211">
        <f t="shared" ref="F11:F25" si="0">ROUND(SUM(D11:E11),2)</f>
        <v>0</v>
      </c>
      <c r="G11" s="211">
        <f t="shared" ref="G11:G25" si="1">ROUND(C11-F11,2)</f>
        <v>0</v>
      </c>
      <c r="H11" s="212" t="e">
        <f t="shared" ref="H11:H26" si="2">F11/C11</f>
        <v>#DIV/0!</v>
      </c>
    </row>
    <row r="12" spans="2:8" x14ac:dyDescent="0.25">
      <c r="B12" s="106" t="s">
        <v>13</v>
      </c>
      <c r="C12" s="211">
        <f>'July Inv'!C12</f>
        <v>0</v>
      </c>
      <c r="D12" s="211">
        <f>'July Inv'!F12</f>
        <v>0</v>
      </c>
      <c r="E12" s="211">
        <f>'Aug DJ'!H48</f>
        <v>0</v>
      </c>
      <c r="F12" s="211">
        <f t="shared" si="0"/>
        <v>0</v>
      </c>
      <c r="G12" s="211">
        <f t="shared" si="1"/>
        <v>0</v>
      </c>
      <c r="H12" s="212" t="e">
        <f t="shared" si="2"/>
        <v>#DIV/0!</v>
      </c>
    </row>
    <row r="13" spans="2:8" ht="15.75" thickBot="1" x14ac:dyDescent="0.3">
      <c r="B13" s="106" t="s">
        <v>40</v>
      </c>
      <c r="C13" s="211">
        <f>'July Inv'!C13</f>
        <v>0</v>
      </c>
      <c r="D13" s="211">
        <f>'July Inv'!F13</f>
        <v>0</v>
      </c>
      <c r="E13" s="211">
        <f>'Aug DJ'!I48</f>
        <v>0</v>
      </c>
      <c r="F13" s="211">
        <f t="shared" si="0"/>
        <v>0</v>
      </c>
      <c r="G13" s="211">
        <f t="shared" si="1"/>
        <v>0</v>
      </c>
      <c r="H13" s="212" t="e">
        <f t="shared" si="2"/>
        <v>#DIV/0!</v>
      </c>
    </row>
    <row r="14" spans="2:8" ht="15.75" thickBot="1" x14ac:dyDescent="0.3">
      <c r="B14" s="161" t="s">
        <v>41</v>
      </c>
      <c r="C14" s="213">
        <f>'July Inv'!C14</f>
        <v>0</v>
      </c>
      <c r="D14" s="213">
        <f>'July Inv'!F14</f>
        <v>0</v>
      </c>
      <c r="E14" s="213">
        <f>'Aug DJ'!J48</f>
        <v>0</v>
      </c>
      <c r="F14" s="213">
        <f t="shared" si="0"/>
        <v>0</v>
      </c>
      <c r="G14" s="213">
        <f t="shared" si="1"/>
        <v>0</v>
      </c>
      <c r="H14" s="214" t="e">
        <f t="shared" si="2"/>
        <v>#DIV/0!</v>
      </c>
    </row>
    <row r="15" spans="2:8" x14ac:dyDescent="0.25">
      <c r="B15" s="161" t="s">
        <v>15</v>
      </c>
      <c r="C15" s="213">
        <f>'July Inv'!C15</f>
        <v>0</v>
      </c>
      <c r="D15" s="213">
        <f>'July Inv'!F15</f>
        <v>0</v>
      </c>
      <c r="E15" s="213">
        <f>'Aug DJ'!K48</f>
        <v>0</v>
      </c>
      <c r="F15" s="213">
        <f t="shared" si="0"/>
        <v>0</v>
      </c>
      <c r="G15" s="213">
        <f t="shared" si="1"/>
        <v>0</v>
      </c>
      <c r="H15" s="214" t="e">
        <f t="shared" si="2"/>
        <v>#DIV/0!</v>
      </c>
    </row>
    <row r="16" spans="2:8" ht="30.75" thickBot="1" x14ac:dyDescent="0.3">
      <c r="B16" s="162" t="s">
        <v>42</v>
      </c>
      <c r="C16" s="215">
        <f>'July Inv'!C16</f>
        <v>0</v>
      </c>
      <c r="D16" s="215">
        <f>'July Inv'!F16</f>
        <v>0</v>
      </c>
      <c r="E16" s="215">
        <f>'Aug DJ'!L$48</f>
        <v>0</v>
      </c>
      <c r="F16" s="215">
        <f t="shared" si="0"/>
        <v>0</v>
      </c>
      <c r="G16" s="215">
        <f t="shared" si="1"/>
        <v>0</v>
      </c>
      <c r="H16" s="216" t="e">
        <f t="shared" si="2"/>
        <v>#DIV/0!</v>
      </c>
    </row>
    <row r="17" spans="1:9" x14ac:dyDescent="0.25">
      <c r="B17" s="163" t="s">
        <v>14</v>
      </c>
      <c r="C17" s="217">
        <f>'July Inv'!C17</f>
        <v>0</v>
      </c>
      <c r="D17" s="217">
        <f>'July Inv'!F17</f>
        <v>0</v>
      </c>
      <c r="E17" s="217">
        <f>'Aug DJ'!M48</f>
        <v>0</v>
      </c>
      <c r="F17" s="217">
        <f t="shared" ref="F17" si="3">ROUND(SUM(D17:E17),2)</f>
        <v>0</v>
      </c>
      <c r="G17" s="217">
        <f t="shared" ref="G17" si="4">ROUND(C17-F17,2)</f>
        <v>0</v>
      </c>
      <c r="H17" s="218" t="e">
        <f t="shared" si="2"/>
        <v>#DIV/0!</v>
      </c>
    </row>
    <row r="18" spans="1:9" ht="30" x14ac:dyDescent="0.25">
      <c r="B18" s="113" t="s">
        <v>16</v>
      </c>
      <c r="C18" s="219">
        <f>'July Inv'!C18</f>
        <v>0</v>
      </c>
      <c r="D18" s="219">
        <f>'July Inv'!F18</f>
        <v>0</v>
      </c>
      <c r="E18" s="219">
        <f>'Aug DJ'!N48</f>
        <v>0</v>
      </c>
      <c r="F18" s="219">
        <f t="shared" si="0"/>
        <v>0</v>
      </c>
      <c r="G18" s="219">
        <f t="shared" si="1"/>
        <v>0</v>
      </c>
      <c r="H18" s="220" t="e">
        <f t="shared" si="2"/>
        <v>#DIV/0!</v>
      </c>
    </row>
    <row r="19" spans="1:9" ht="60" x14ac:dyDescent="0.25">
      <c r="B19" s="113" t="s">
        <v>43</v>
      </c>
      <c r="C19" s="219">
        <f>'July Inv'!C19</f>
        <v>0</v>
      </c>
      <c r="D19" s="219">
        <f>'July Inv'!F19</f>
        <v>0</v>
      </c>
      <c r="E19" s="219">
        <f>'Aug DJ'!O48</f>
        <v>0</v>
      </c>
      <c r="F19" s="219">
        <f t="shared" si="0"/>
        <v>0</v>
      </c>
      <c r="G19" s="219">
        <f t="shared" si="1"/>
        <v>0</v>
      </c>
      <c r="H19" s="220" t="e">
        <f t="shared" si="2"/>
        <v>#DIV/0!</v>
      </c>
    </row>
    <row r="20" spans="1:9" ht="60" x14ac:dyDescent="0.25">
      <c r="B20" s="113" t="s">
        <v>44</v>
      </c>
      <c r="C20" s="219">
        <f>'July Inv'!C20</f>
        <v>0</v>
      </c>
      <c r="D20" s="219">
        <f>'July Inv'!F20</f>
        <v>0</v>
      </c>
      <c r="E20" s="219">
        <f>'Aug DJ'!P48</f>
        <v>0</v>
      </c>
      <c r="F20" s="219">
        <f t="shared" si="0"/>
        <v>0</v>
      </c>
      <c r="G20" s="219">
        <f t="shared" si="1"/>
        <v>0</v>
      </c>
      <c r="H20" s="220" t="e">
        <f t="shared" si="2"/>
        <v>#DIV/0!</v>
      </c>
    </row>
    <row r="21" spans="1:9" x14ac:dyDescent="0.25">
      <c r="B21" s="113" t="s">
        <v>45</v>
      </c>
      <c r="C21" s="219">
        <f>'July Inv'!C21</f>
        <v>0</v>
      </c>
      <c r="D21" s="219">
        <f>'July Inv'!F21</f>
        <v>0</v>
      </c>
      <c r="E21" s="219">
        <f>'Aug DJ'!Q48</f>
        <v>0</v>
      </c>
      <c r="F21" s="219">
        <f t="shared" si="0"/>
        <v>0</v>
      </c>
      <c r="G21" s="219">
        <f t="shared" si="1"/>
        <v>0</v>
      </c>
      <c r="H21" s="220" t="e">
        <f t="shared" si="2"/>
        <v>#DIV/0!</v>
      </c>
    </row>
    <row r="22" spans="1:9" ht="45" x14ac:dyDescent="0.25">
      <c r="B22" s="113" t="s">
        <v>46</v>
      </c>
      <c r="C22" s="219">
        <f>'July Inv'!C22</f>
        <v>0</v>
      </c>
      <c r="D22" s="219">
        <f>'July Inv'!F22</f>
        <v>0</v>
      </c>
      <c r="E22" s="219">
        <f>'Aug DJ'!R48</f>
        <v>0</v>
      </c>
      <c r="F22" s="219">
        <f t="shared" si="0"/>
        <v>0</v>
      </c>
      <c r="G22" s="219">
        <f t="shared" si="1"/>
        <v>0</v>
      </c>
      <c r="H22" s="220" t="e">
        <f t="shared" si="2"/>
        <v>#DIV/0!</v>
      </c>
    </row>
    <row r="23" spans="1:9" ht="45" x14ac:dyDescent="0.25">
      <c r="B23" s="113" t="s">
        <v>104</v>
      </c>
      <c r="C23" s="219">
        <f>'July Inv'!C23</f>
        <v>0</v>
      </c>
      <c r="D23" s="219">
        <f>'July Inv'!F23</f>
        <v>0</v>
      </c>
      <c r="E23" s="219">
        <f>'Aug DJ'!S48</f>
        <v>0</v>
      </c>
      <c r="F23" s="219">
        <f t="shared" si="0"/>
        <v>0</v>
      </c>
      <c r="G23" s="219">
        <f t="shared" si="1"/>
        <v>0</v>
      </c>
      <c r="H23" s="220" t="e">
        <f t="shared" si="2"/>
        <v>#DIV/0!</v>
      </c>
    </row>
    <row r="24" spans="1:9" ht="30" x14ac:dyDescent="0.25">
      <c r="B24" s="114" t="s">
        <v>17</v>
      </c>
      <c r="C24" s="221">
        <f>'July Inv'!C24</f>
        <v>0</v>
      </c>
      <c r="D24" s="221">
        <f>'July Inv'!F24</f>
        <v>0</v>
      </c>
      <c r="E24" s="221">
        <f>'Aug DJ'!T48</f>
        <v>0</v>
      </c>
      <c r="F24" s="221">
        <f t="shared" si="0"/>
        <v>0</v>
      </c>
      <c r="G24" s="221">
        <f t="shared" si="1"/>
        <v>0</v>
      </c>
      <c r="H24" s="222" t="e">
        <f t="shared" si="2"/>
        <v>#DIV/0!</v>
      </c>
    </row>
    <row r="25" spans="1:9" x14ac:dyDescent="0.25">
      <c r="B25" s="114" t="s">
        <v>18</v>
      </c>
      <c r="C25" s="221">
        <f>'July Inv'!C25</f>
        <v>0</v>
      </c>
      <c r="D25" s="221">
        <f>'July Inv'!F25</f>
        <v>0</v>
      </c>
      <c r="E25" s="221">
        <f>'Aug DJ'!U48</f>
        <v>0</v>
      </c>
      <c r="F25" s="221">
        <f t="shared" si="0"/>
        <v>0</v>
      </c>
      <c r="G25" s="221">
        <f t="shared" si="1"/>
        <v>0</v>
      </c>
      <c r="H25" s="222" t="e">
        <f t="shared" si="2"/>
        <v>#DIV/0!</v>
      </c>
    </row>
    <row r="26" spans="1:9"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1:9" x14ac:dyDescent="0.25">
      <c r="B27" s="30"/>
      <c r="C27" s="31"/>
      <c r="D27" s="31"/>
      <c r="E27" s="31"/>
      <c r="F27" s="31"/>
      <c r="G27" s="31"/>
    </row>
    <row r="28" spans="1:9" x14ac:dyDescent="0.25">
      <c r="B28" s="30"/>
      <c r="C28" s="31"/>
      <c r="D28" s="31"/>
      <c r="E28" s="31"/>
      <c r="F28" s="31"/>
      <c r="G28" s="31"/>
    </row>
    <row r="29" spans="1:9" x14ac:dyDescent="0.25">
      <c r="B29" s="32" t="s">
        <v>20</v>
      </c>
      <c r="C29" s="280">
        <f>'Amendments &amp; Reallocations'!C5</f>
        <v>0</v>
      </c>
      <c r="D29" s="281"/>
      <c r="E29" s="33" t="s">
        <v>21</v>
      </c>
      <c r="F29" s="282"/>
      <c r="G29" s="282"/>
    </row>
    <row r="30" spans="1:9" x14ac:dyDescent="0.25">
      <c r="B30" s="34"/>
      <c r="C30" s="35"/>
      <c r="D30" s="33"/>
      <c r="E30" s="33"/>
      <c r="F30" s="36"/>
      <c r="G30" s="30"/>
    </row>
    <row r="31" spans="1:9" x14ac:dyDescent="0.25">
      <c r="B31" s="32" t="s">
        <v>22</v>
      </c>
      <c r="C31" s="274"/>
      <c r="D31" s="274"/>
      <c r="E31" s="37" t="s">
        <v>23</v>
      </c>
      <c r="F31" s="275"/>
      <c r="G31" s="275"/>
    </row>
    <row r="32" spans="1:9" x14ac:dyDescent="0.25">
      <c r="A32" s="272" t="s">
        <v>146</v>
      </c>
      <c r="B32" s="273"/>
      <c r="C32" s="273"/>
      <c r="D32" s="273"/>
      <c r="E32" s="273"/>
      <c r="F32" s="273"/>
      <c r="G32" s="273"/>
      <c r="H32" s="273"/>
      <c r="I32" s="273"/>
    </row>
    <row r="33" spans="1:9" x14ac:dyDescent="0.25">
      <c r="A33" s="273" t="s">
        <v>147</v>
      </c>
      <c r="B33" s="273"/>
      <c r="C33" s="273"/>
      <c r="D33" s="273"/>
      <c r="E33" s="273"/>
      <c r="F33" s="273"/>
      <c r="G33" s="273"/>
      <c r="H33" s="273"/>
      <c r="I33" s="273"/>
    </row>
    <row r="34" spans="1:9" x14ac:dyDescent="0.25">
      <c r="A34" s="273" t="s">
        <v>148</v>
      </c>
      <c r="B34" s="273"/>
      <c r="C34" s="273"/>
      <c r="D34" s="273"/>
      <c r="E34" s="273"/>
      <c r="F34" s="273"/>
      <c r="G34" s="273"/>
      <c r="H34" s="273"/>
      <c r="I34"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11" priority="1" operator="lessThan">
      <formula>0</formula>
    </cfRule>
  </conditionalFormatting>
  <pageMargins left="0.7" right="0.7" top="0.75" bottom="0.75" header="0.3" footer="0.3"/>
  <pageSetup scale="55"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17F7-FEFD-4EBD-BDB7-E2A400DEC1DD}">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'Aug Inv'!C5</f>
        <v>0</v>
      </c>
      <c r="C1" s="343"/>
      <c r="D1" s="343"/>
      <c r="E1" s="343"/>
      <c r="F1" s="343"/>
      <c r="G1" s="343"/>
      <c r="I1" s="235"/>
      <c r="J1" s="235"/>
      <c r="K1" s="235" t="s">
        <v>24</v>
      </c>
      <c r="L1" s="344" t="str">
        <f>'Aug Inv'!F5</f>
        <v>August 2024</v>
      </c>
      <c r="M1" s="344"/>
      <c r="N1" s="344"/>
      <c r="O1" s="344"/>
    </row>
    <row r="2" spans="1:21" x14ac:dyDescent="0.25">
      <c r="A2" s="233" t="s">
        <v>20</v>
      </c>
      <c r="B2" s="345">
        <f>'Aug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B8E3F-5340-4256-8A11-CB63E7DAFBBA}">
  <sheetPr>
    <tabColor rgb="FF7030A0"/>
  </sheetPr>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125</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61">
        <v>7</v>
      </c>
    </row>
    <row r="8" spans="2:8" x14ac:dyDescent="0.25">
      <c r="B8" s="202"/>
      <c r="C8" s="203"/>
      <c r="D8" s="338" t="s">
        <v>4</v>
      </c>
      <c r="E8" s="338"/>
      <c r="F8" s="203"/>
      <c r="G8" s="204"/>
      <c r="H8" s="262"/>
    </row>
    <row r="9" spans="2:8" ht="30.75" thickBot="1" x14ac:dyDescent="0.3">
      <c r="B9" s="255" t="s">
        <v>5</v>
      </c>
      <c r="C9" s="256" t="s">
        <v>6</v>
      </c>
      <c r="D9" s="256" t="s">
        <v>7</v>
      </c>
      <c r="E9" s="207" t="s">
        <v>8</v>
      </c>
      <c r="F9" s="207" t="s">
        <v>9</v>
      </c>
      <c r="G9" s="257" t="s">
        <v>10</v>
      </c>
      <c r="H9" s="263" t="s">
        <v>119</v>
      </c>
    </row>
    <row r="10" spans="2:8" x14ac:dyDescent="0.25">
      <c r="B10" s="258" t="s">
        <v>11</v>
      </c>
      <c r="C10" s="209">
        <f>'Amendments &amp; Reallocations'!E9</f>
        <v>0</v>
      </c>
      <c r="D10" s="209">
        <f>'Aug Inv'!F10</f>
        <v>0</v>
      </c>
      <c r="E10" s="209">
        <f>'Sept DJ'!F48</f>
        <v>0</v>
      </c>
      <c r="F10" s="209">
        <f t="shared" ref="F10:F25" si="0">ROUND(SUM(D10:E10),2)</f>
        <v>0</v>
      </c>
      <c r="G10" s="209">
        <f>ROUND(C10-F10,2)</f>
        <v>0</v>
      </c>
      <c r="H10" s="264" t="e">
        <f>F10/C10</f>
        <v>#DIV/0!</v>
      </c>
    </row>
    <row r="11" spans="2:8" x14ac:dyDescent="0.25">
      <c r="B11" s="106" t="s">
        <v>12</v>
      </c>
      <c r="C11" s="211">
        <f>'Amendments &amp; Reallocations'!E10</f>
        <v>0</v>
      </c>
      <c r="D11" s="211">
        <f>'Aug Inv'!F11</f>
        <v>0</v>
      </c>
      <c r="E11" s="211">
        <f>'Sept DJ'!G48</f>
        <v>0</v>
      </c>
      <c r="F11" s="211">
        <f t="shared" si="0"/>
        <v>0</v>
      </c>
      <c r="G11" s="211">
        <f t="shared" ref="G11:G25" si="1">ROUND(C11-F11,2)</f>
        <v>0</v>
      </c>
      <c r="H11" s="265" t="e">
        <f t="shared" ref="H11:H26" si="2">F11/C11</f>
        <v>#DIV/0!</v>
      </c>
    </row>
    <row r="12" spans="2:8" x14ac:dyDescent="0.25">
      <c r="B12" s="106" t="s">
        <v>13</v>
      </c>
      <c r="C12" s="211">
        <f>'Amendments &amp; Reallocations'!E11</f>
        <v>0</v>
      </c>
      <c r="D12" s="211">
        <f>'Aug Inv'!F12</f>
        <v>0</v>
      </c>
      <c r="E12" s="211">
        <f>'Sept DJ'!H48</f>
        <v>0</v>
      </c>
      <c r="F12" s="211">
        <f t="shared" si="0"/>
        <v>0</v>
      </c>
      <c r="G12" s="211">
        <f t="shared" si="1"/>
        <v>0</v>
      </c>
      <c r="H12" s="265" t="e">
        <f t="shared" si="2"/>
        <v>#DIV/0!</v>
      </c>
    </row>
    <row r="13" spans="2:8" ht="15.75" thickBot="1" x14ac:dyDescent="0.3">
      <c r="B13" s="106" t="s">
        <v>40</v>
      </c>
      <c r="C13" s="211">
        <f>'Amendments &amp; Reallocations'!E12</f>
        <v>0</v>
      </c>
      <c r="D13" s="211">
        <f>'Aug Inv'!F13</f>
        <v>0</v>
      </c>
      <c r="E13" s="211">
        <f>'Sept DJ'!I48</f>
        <v>0</v>
      </c>
      <c r="F13" s="211">
        <f t="shared" si="0"/>
        <v>0</v>
      </c>
      <c r="G13" s="211">
        <f t="shared" si="1"/>
        <v>0</v>
      </c>
      <c r="H13" s="265" t="e">
        <f t="shared" si="2"/>
        <v>#DIV/0!</v>
      </c>
    </row>
    <row r="14" spans="2:8" ht="15.75" thickBot="1" x14ac:dyDescent="0.3">
      <c r="B14" s="161" t="s">
        <v>41</v>
      </c>
      <c r="C14" s="213">
        <f>'Amendments &amp; Reallocations'!E13</f>
        <v>0</v>
      </c>
      <c r="D14" s="213">
        <f>'Aug Inv'!F14</f>
        <v>0</v>
      </c>
      <c r="E14" s="213">
        <f>'Sept DJ'!J48</f>
        <v>0</v>
      </c>
      <c r="F14" s="213">
        <f t="shared" si="0"/>
        <v>0</v>
      </c>
      <c r="G14" s="213">
        <f t="shared" si="1"/>
        <v>0</v>
      </c>
      <c r="H14" s="266" t="e">
        <f t="shared" si="2"/>
        <v>#DIV/0!</v>
      </c>
    </row>
    <row r="15" spans="2:8" x14ac:dyDescent="0.25">
      <c r="B15" s="161" t="s">
        <v>15</v>
      </c>
      <c r="C15" s="213">
        <f>'Amendments &amp; Reallocations'!E14</f>
        <v>0</v>
      </c>
      <c r="D15" s="213">
        <f>'Aug Inv'!F15</f>
        <v>0</v>
      </c>
      <c r="E15" s="213">
        <f>'Sept DJ'!K48</f>
        <v>0</v>
      </c>
      <c r="F15" s="213">
        <f t="shared" si="0"/>
        <v>0</v>
      </c>
      <c r="G15" s="213">
        <f t="shared" si="1"/>
        <v>0</v>
      </c>
      <c r="H15" s="266" t="e">
        <f t="shared" si="2"/>
        <v>#DIV/0!</v>
      </c>
    </row>
    <row r="16" spans="2:8" ht="30.75" thickBot="1" x14ac:dyDescent="0.3">
      <c r="B16" s="162" t="s">
        <v>42</v>
      </c>
      <c r="C16" s="215">
        <f>'Amendments &amp; Reallocations'!E15</f>
        <v>0</v>
      </c>
      <c r="D16" s="215">
        <f>'Aug Inv'!F16</f>
        <v>0</v>
      </c>
      <c r="E16" s="215">
        <f>'Sept DJ'!L$48</f>
        <v>0</v>
      </c>
      <c r="F16" s="215">
        <f t="shared" si="0"/>
        <v>0</v>
      </c>
      <c r="G16" s="215">
        <f t="shared" si="1"/>
        <v>0</v>
      </c>
      <c r="H16" s="267" t="e">
        <f t="shared" si="2"/>
        <v>#DIV/0!</v>
      </c>
    </row>
    <row r="17" spans="2:8" x14ac:dyDescent="0.25">
      <c r="B17" s="163" t="s">
        <v>14</v>
      </c>
      <c r="C17" s="217">
        <f>'Amendments &amp; Reallocations'!E16</f>
        <v>0</v>
      </c>
      <c r="D17" s="217">
        <f>'Aug Inv'!F17</f>
        <v>0</v>
      </c>
      <c r="E17" s="217">
        <f>'Sept DJ'!M48</f>
        <v>0</v>
      </c>
      <c r="F17" s="217">
        <f t="shared" ref="F17" si="3">ROUND(SUM(D17:E17),2)</f>
        <v>0</v>
      </c>
      <c r="G17" s="217">
        <f t="shared" ref="G17" si="4">ROUND(C17-F17,2)</f>
        <v>0</v>
      </c>
      <c r="H17" s="268" t="e">
        <f t="shared" si="2"/>
        <v>#DIV/0!</v>
      </c>
    </row>
    <row r="18" spans="2:8" ht="30" x14ac:dyDescent="0.25">
      <c r="B18" s="113" t="s">
        <v>16</v>
      </c>
      <c r="C18" s="219">
        <f>'Amendments &amp; Reallocations'!E17</f>
        <v>0</v>
      </c>
      <c r="D18" s="219">
        <f>'Aug Inv'!F18</f>
        <v>0</v>
      </c>
      <c r="E18" s="219">
        <f>'Sept DJ'!N48</f>
        <v>0</v>
      </c>
      <c r="F18" s="219">
        <f t="shared" si="0"/>
        <v>0</v>
      </c>
      <c r="G18" s="219">
        <f t="shared" si="1"/>
        <v>0</v>
      </c>
      <c r="H18" s="269" t="e">
        <f t="shared" si="2"/>
        <v>#DIV/0!</v>
      </c>
    </row>
    <row r="19" spans="2:8" ht="60" x14ac:dyDescent="0.25">
      <c r="B19" s="113" t="s">
        <v>43</v>
      </c>
      <c r="C19" s="219">
        <f>'Amendments &amp; Reallocations'!E18</f>
        <v>0</v>
      </c>
      <c r="D19" s="219">
        <f>'Aug Inv'!F19</f>
        <v>0</v>
      </c>
      <c r="E19" s="219">
        <f>'Sept DJ'!O48</f>
        <v>0</v>
      </c>
      <c r="F19" s="219">
        <f t="shared" si="0"/>
        <v>0</v>
      </c>
      <c r="G19" s="219">
        <f t="shared" si="1"/>
        <v>0</v>
      </c>
      <c r="H19" s="269" t="e">
        <f t="shared" si="2"/>
        <v>#DIV/0!</v>
      </c>
    </row>
    <row r="20" spans="2:8" ht="60" x14ac:dyDescent="0.25">
      <c r="B20" s="113" t="s">
        <v>44</v>
      </c>
      <c r="C20" s="219">
        <f>'Amendments &amp; Reallocations'!E19</f>
        <v>0</v>
      </c>
      <c r="D20" s="219">
        <f>'Aug Inv'!F20</f>
        <v>0</v>
      </c>
      <c r="E20" s="219">
        <f>'Sept DJ'!P48</f>
        <v>0</v>
      </c>
      <c r="F20" s="219">
        <f t="shared" si="0"/>
        <v>0</v>
      </c>
      <c r="G20" s="219">
        <f t="shared" si="1"/>
        <v>0</v>
      </c>
      <c r="H20" s="269" t="e">
        <f t="shared" si="2"/>
        <v>#DIV/0!</v>
      </c>
    </row>
    <row r="21" spans="2:8" x14ac:dyDescent="0.25">
      <c r="B21" s="113" t="s">
        <v>45</v>
      </c>
      <c r="C21" s="219">
        <f>'Amendments &amp; Reallocations'!E20</f>
        <v>0</v>
      </c>
      <c r="D21" s="219">
        <f>'Aug Inv'!F21</f>
        <v>0</v>
      </c>
      <c r="E21" s="219">
        <f>'Sept DJ'!Q48</f>
        <v>0</v>
      </c>
      <c r="F21" s="219">
        <f t="shared" si="0"/>
        <v>0</v>
      </c>
      <c r="G21" s="219">
        <f t="shared" si="1"/>
        <v>0</v>
      </c>
      <c r="H21" s="269" t="e">
        <f t="shared" si="2"/>
        <v>#DIV/0!</v>
      </c>
    </row>
    <row r="22" spans="2:8" ht="45" x14ac:dyDescent="0.25">
      <c r="B22" s="113" t="s">
        <v>46</v>
      </c>
      <c r="C22" s="219">
        <f>'Amendments &amp; Reallocations'!E21</f>
        <v>0</v>
      </c>
      <c r="D22" s="219">
        <f>'Aug Inv'!F22</f>
        <v>0</v>
      </c>
      <c r="E22" s="219">
        <f>'Sept DJ'!R48</f>
        <v>0</v>
      </c>
      <c r="F22" s="219">
        <f t="shared" si="0"/>
        <v>0</v>
      </c>
      <c r="G22" s="219">
        <f t="shared" si="1"/>
        <v>0</v>
      </c>
      <c r="H22" s="269" t="e">
        <f t="shared" si="2"/>
        <v>#DIV/0!</v>
      </c>
    </row>
    <row r="23" spans="2:8" ht="45" x14ac:dyDescent="0.25">
      <c r="B23" s="113" t="s">
        <v>104</v>
      </c>
      <c r="C23" s="219">
        <f>'Amendments &amp; Reallocations'!E22</f>
        <v>0</v>
      </c>
      <c r="D23" s="219">
        <f>'Aug Inv'!F23</f>
        <v>0</v>
      </c>
      <c r="E23" s="219">
        <f>'Sept DJ'!S48</f>
        <v>0</v>
      </c>
      <c r="F23" s="219">
        <f t="shared" si="0"/>
        <v>0</v>
      </c>
      <c r="G23" s="219">
        <f t="shared" si="1"/>
        <v>0</v>
      </c>
      <c r="H23" s="269" t="e">
        <f t="shared" si="2"/>
        <v>#DIV/0!</v>
      </c>
    </row>
    <row r="24" spans="2:8" ht="30" x14ac:dyDescent="0.25">
      <c r="B24" s="114" t="s">
        <v>17</v>
      </c>
      <c r="C24" s="221">
        <f>'Amendments &amp; Reallocations'!E23</f>
        <v>0</v>
      </c>
      <c r="D24" s="221">
        <f>'Aug Inv'!F24</f>
        <v>0</v>
      </c>
      <c r="E24" s="221">
        <f>'Sept DJ'!T48</f>
        <v>0</v>
      </c>
      <c r="F24" s="221">
        <f t="shared" si="0"/>
        <v>0</v>
      </c>
      <c r="G24" s="221">
        <f t="shared" si="1"/>
        <v>0</v>
      </c>
      <c r="H24" s="270" t="e">
        <f t="shared" si="2"/>
        <v>#DIV/0!</v>
      </c>
    </row>
    <row r="25" spans="2:8" x14ac:dyDescent="0.25">
      <c r="B25" s="114" t="s">
        <v>18</v>
      </c>
      <c r="C25" s="221">
        <f>'Amendments &amp; Reallocations'!E24</f>
        <v>0</v>
      </c>
      <c r="D25" s="221">
        <f>'Aug Inv'!F25</f>
        <v>0</v>
      </c>
      <c r="E25" s="221">
        <f>'Sept DJ'!U48</f>
        <v>0</v>
      </c>
      <c r="F25" s="221">
        <f t="shared" si="0"/>
        <v>0</v>
      </c>
      <c r="G25" s="221">
        <f t="shared" si="1"/>
        <v>0</v>
      </c>
      <c r="H25" s="270"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71"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10" priority="1" operator="lessThan">
      <formula>0</formula>
    </cfRule>
  </conditionalFormatting>
  <pageMargins left="0.7" right="0.7" top="0.75" bottom="0.75" header="0.3" footer="0.3"/>
  <pageSetup scale="55"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8BF06-2F0C-4A08-99BB-35923AD9A4DF}">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'Sept Inv'!C5</f>
        <v>0</v>
      </c>
      <c r="C1" s="343"/>
      <c r="D1" s="343"/>
      <c r="E1" s="343"/>
      <c r="F1" s="343"/>
      <c r="G1" s="343"/>
      <c r="I1" s="235"/>
      <c r="J1" s="235"/>
      <c r="K1" s="235" t="s">
        <v>24</v>
      </c>
      <c r="L1" s="344" t="str">
        <f>'Sept Inv'!F5</f>
        <v>September 2024</v>
      </c>
      <c r="M1" s="344"/>
      <c r="N1" s="344"/>
      <c r="O1" s="344"/>
    </row>
    <row r="2" spans="1:21" x14ac:dyDescent="0.25">
      <c r="A2" s="233" t="s">
        <v>20</v>
      </c>
      <c r="B2" s="345">
        <f>'Sept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7"/>
      <c r="T46" s="247"/>
      <c r="U46" s="247"/>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0F73-FC7E-4B06-A29D-48B5292EFE63}">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126</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'Sept Inv'!C10</f>
        <v>0</v>
      </c>
      <c r="D10" s="209">
        <f>'Sept Inv'!F10</f>
        <v>0</v>
      </c>
      <c r="E10" s="209">
        <f>'Oct DJ'!F48</f>
        <v>0</v>
      </c>
      <c r="F10" s="209">
        <f>ROUND(SUM(D10:E10),2)</f>
        <v>0</v>
      </c>
      <c r="G10" s="209">
        <f>ROUND(C10-F10,2)</f>
        <v>0</v>
      </c>
      <c r="H10" s="210" t="e">
        <f>F10/C10</f>
        <v>#DIV/0!</v>
      </c>
    </row>
    <row r="11" spans="2:8" x14ac:dyDescent="0.25">
      <c r="B11" s="106" t="s">
        <v>12</v>
      </c>
      <c r="C11" s="211">
        <f>'Sept Inv'!C11</f>
        <v>0</v>
      </c>
      <c r="D11" s="211">
        <f>'Sept Inv'!F11</f>
        <v>0</v>
      </c>
      <c r="E11" s="211">
        <f>'Oct DJ'!G48</f>
        <v>0</v>
      </c>
      <c r="F11" s="211">
        <f t="shared" ref="F11:F25" si="0">ROUND(SUM(D11:E11),2)</f>
        <v>0</v>
      </c>
      <c r="G11" s="211">
        <f t="shared" ref="G11:G25" si="1">ROUND(C11-F11,2)</f>
        <v>0</v>
      </c>
      <c r="H11" s="212" t="e">
        <f t="shared" ref="H11:H26" si="2">F11/C11</f>
        <v>#DIV/0!</v>
      </c>
    </row>
    <row r="12" spans="2:8" x14ac:dyDescent="0.25">
      <c r="B12" s="106" t="s">
        <v>13</v>
      </c>
      <c r="C12" s="211">
        <f>'Sept Inv'!C12</f>
        <v>0</v>
      </c>
      <c r="D12" s="211">
        <f>'Sept Inv'!F12</f>
        <v>0</v>
      </c>
      <c r="E12" s="211">
        <f>'Oct DJ'!H48</f>
        <v>0</v>
      </c>
      <c r="F12" s="211">
        <f t="shared" si="0"/>
        <v>0</v>
      </c>
      <c r="G12" s="211">
        <f t="shared" si="1"/>
        <v>0</v>
      </c>
      <c r="H12" s="212" t="e">
        <f t="shared" si="2"/>
        <v>#DIV/0!</v>
      </c>
    </row>
    <row r="13" spans="2:8" ht="15.75" thickBot="1" x14ac:dyDescent="0.3">
      <c r="B13" s="106" t="s">
        <v>40</v>
      </c>
      <c r="C13" s="211">
        <f>'Sept Inv'!C13</f>
        <v>0</v>
      </c>
      <c r="D13" s="211">
        <f>'Sept Inv'!F13</f>
        <v>0</v>
      </c>
      <c r="E13" s="211">
        <f>'Oct DJ'!I48</f>
        <v>0</v>
      </c>
      <c r="F13" s="211">
        <f t="shared" si="0"/>
        <v>0</v>
      </c>
      <c r="G13" s="211">
        <f t="shared" si="1"/>
        <v>0</v>
      </c>
      <c r="H13" s="212" t="e">
        <f t="shared" si="2"/>
        <v>#DIV/0!</v>
      </c>
    </row>
    <row r="14" spans="2:8" ht="15.75" thickBot="1" x14ac:dyDescent="0.3">
      <c r="B14" s="161" t="s">
        <v>41</v>
      </c>
      <c r="C14" s="213">
        <f>'Sept Inv'!C14</f>
        <v>0</v>
      </c>
      <c r="D14" s="213">
        <f>'Sept Inv'!F14</f>
        <v>0</v>
      </c>
      <c r="E14" s="213">
        <f>'Oct DJ'!J48</f>
        <v>0</v>
      </c>
      <c r="F14" s="213">
        <f t="shared" si="0"/>
        <v>0</v>
      </c>
      <c r="G14" s="213">
        <f t="shared" si="1"/>
        <v>0</v>
      </c>
      <c r="H14" s="214" t="e">
        <f t="shared" si="2"/>
        <v>#DIV/0!</v>
      </c>
    </row>
    <row r="15" spans="2:8" x14ac:dyDescent="0.25">
      <c r="B15" s="161" t="s">
        <v>15</v>
      </c>
      <c r="C15" s="213">
        <f>'Sept Inv'!C15</f>
        <v>0</v>
      </c>
      <c r="D15" s="213">
        <f>'Sept Inv'!F15</f>
        <v>0</v>
      </c>
      <c r="E15" s="213">
        <f>'Oct DJ'!K48</f>
        <v>0</v>
      </c>
      <c r="F15" s="213">
        <f t="shared" si="0"/>
        <v>0</v>
      </c>
      <c r="G15" s="213">
        <f t="shared" si="1"/>
        <v>0</v>
      </c>
      <c r="H15" s="214" t="e">
        <f t="shared" si="2"/>
        <v>#DIV/0!</v>
      </c>
    </row>
    <row r="16" spans="2:8" ht="30.75" thickBot="1" x14ac:dyDescent="0.3">
      <c r="B16" s="162" t="s">
        <v>42</v>
      </c>
      <c r="C16" s="215">
        <f>'Sept Inv'!C16</f>
        <v>0</v>
      </c>
      <c r="D16" s="215">
        <f>'Sept Inv'!F16</f>
        <v>0</v>
      </c>
      <c r="E16" s="215">
        <f>'Oct DJ'!L$48</f>
        <v>0</v>
      </c>
      <c r="F16" s="215">
        <f t="shared" si="0"/>
        <v>0</v>
      </c>
      <c r="G16" s="215">
        <f t="shared" si="1"/>
        <v>0</v>
      </c>
      <c r="H16" s="216" t="e">
        <f t="shared" si="2"/>
        <v>#DIV/0!</v>
      </c>
    </row>
    <row r="17" spans="2:8" x14ac:dyDescent="0.25">
      <c r="B17" s="163" t="s">
        <v>14</v>
      </c>
      <c r="C17" s="217">
        <f>'Sept Inv'!C17</f>
        <v>0</v>
      </c>
      <c r="D17" s="217">
        <f>'Sept Inv'!F17</f>
        <v>0</v>
      </c>
      <c r="E17" s="217">
        <f>'Oct DJ'!M48</f>
        <v>0</v>
      </c>
      <c r="F17" s="217">
        <f t="shared" ref="F17" si="3">ROUND(SUM(D17:E17),2)</f>
        <v>0</v>
      </c>
      <c r="G17" s="217">
        <f t="shared" ref="G17" si="4">ROUND(C17-F17,2)</f>
        <v>0</v>
      </c>
      <c r="H17" s="218" t="e">
        <f t="shared" si="2"/>
        <v>#DIV/0!</v>
      </c>
    </row>
    <row r="18" spans="2:8" ht="30" x14ac:dyDescent="0.25">
      <c r="B18" s="113" t="s">
        <v>16</v>
      </c>
      <c r="C18" s="219">
        <f>'Sept Inv'!C18</f>
        <v>0</v>
      </c>
      <c r="D18" s="219">
        <f>'Sept Inv'!F18</f>
        <v>0</v>
      </c>
      <c r="E18" s="219">
        <f>'Oct DJ'!N48</f>
        <v>0</v>
      </c>
      <c r="F18" s="219">
        <f t="shared" si="0"/>
        <v>0</v>
      </c>
      <c r="G18" s="219">
        <f t="shared" si="1"/>
        <v>0</v>
      </c>
      <c r="H18" s="220" t="e">
        <f t="shared" si="2"/>
        <v>#DIV/0!</v>
      </c>
    </row>
    <row r="19" spans="2:8" ht="60" x14ac:dyDescent="0.25">
      <c r="B19" s="113" t="s">
        <v>43</v>
      </c>
      <c r="C19" s="219">
        <f>'Sept Inv'!C19</f>
        <v>0</v>
      </c>
      <c r="D19" s="219">
        <f>'Sept Inv'!F19</f>
        <v>0</v>
      </c>
      <c r="E19" s="219">
        <f>'Oct DJ'!O48</f>
        <v>0</v>
      </c>
      <c r="F19" s="219">
        <f t="shared" si="0"/>
        <v>0</v>
      </c>
      <c r="G19" s="219">
        <f t="shared" si="1"/>
        <v>0</v>
      </c>
      <c r="H19" s="220" t="e">
        <f t="shared" si="2"/>
        <v>#DIV/0!</v>
      </c>
    </row>
    <row r="20" spans="2:8" ht="60" x14ac:dyDescent="0.25">
      <c r="B20" s="113" t="s">
        <v>44</v>
      </c>
      <c r="C20" s="219">
        <f>'Sept Inv'!C20</f>
        <v>0</v>
      </c>
      <c r="D20" s="219">
        <f>'Sept Inv'!F20</f>
        <v>0</v>
      </c>
      <c r="E20" s="219">
        <f>'Oct DJ'!P48</f>
        <v>0</v>
      </c>
      <c r="F20" s="219">
        <f t="shared" si="0"/>
        <v>0</v>
      </c>
      <c r="G20" s="219">
        <f t="shared" si="1"/>
        <v>0</v>
      </c>
      <c r="H20" s="220" t="e">
        <f t="shared" si="2"/>
        <v>#DIV/0!</v>
      </c>
    </row>
    <row r="21" spans="2:8" x14ac:dyDescent="0.25">
      <c r="B21" s="113" t="s">
        <v>45</v>
      </c>
      <c r="C21" s="219">
        <f>'Sept Inv'!C21</f>
        <v>0</v>
      </c>
      <c r="D21" s="219">
        <f>'Sept Inv'!F21</f>
        <v>0</v>
      </c>
      <c r="E21" s="219">
        <f>'Oct DJ'!Q48</f>
        <v>0</v>
      </c>
      <c r="F21" s="219">
        <f t="shared" si="0"/>
        <v>0</v>
      </c>
      <c r="G21" s="219">
        <f t="shared" si="1"/>
        <v>0</v>
      </c>
      <c r="H21" s="220" t="e">
        <f t="shared" si="2"/>
        <v>#DIV/0!</v>
      </c>
    </row>
    <row r="22" spans="2:8" ht="45" x14ac:dyDescent="0.25">
      <c r="B22" s="113" t="s">
        <v>46</v>
      </c>
      <c r="C22" s="219">
        <f>'Sept Inv'!C22</f>
        <v>0</v>
      </c>
      <c r="D22" s="219">
        <f>'Sept Inv'!F22</f>
        <v>0</v>
      </c>
      <c r="E22" s="219">
        <f>'Oct DJ'!R48</f>
        <v>0</v>
      </c>
      <c r="F22" s="219">
        <f t="shared" si="0"/>
        <v>0</v>
      </c>
      <c r="G22" s="219">
        <f t="shared" si="1"/>
        <v>0</v>
      </c>
      <c r="H22" s="220" t="e">
        <f t="shared" si="2"/>
        <v>#DIV/0!</v>
      </c>
    </row>
    <row r="23" spans="2:8" ht="45" x14ac:dyDescent="0.25">
      <c r="B23" s="113" t="s">
        <v>104</v>
      </c>
      <c r="C23" s="219">
        <f>'Sept Inv'!C23</f>
        <v>0</v>
      </c>
      <c r="D23" s="219">
        <f>'Sept Inv'!F23</f>
        <v>0</v>
      </c>
      <c r="E23" s="219">
        <f>'Oct DJ'!S48</f>
        <v>0</v>
      </c>
      <c r="F23" s="219">
        <f t="shared" si="0"/>
        <v>0</v>
      </c>
      <c r="G23" s="219">
        <f t="shared" si="1"/>
        <v>0</v>
      </c>
      <c r="H23" s="220" t="e">
        <f t="shared" si="2"/>
        <v>#DIV/0!</v>
      </c>
    </row>
    <row r="24" spans="2:8" ht="30" x14ac:dyDescent="0.25">
      <c r="B24" s="114" t="s">
        <v>17</v>
      </c>
      <c r="C24" s="221">
        <f>'Sept Inv'!C24</f>
        <v>0</v>
      </c>
      <c r="D24" s="221">
        <f>'Sept Inv'!F24</f>
        <v>0</v>
      </c>
      <c r="E24" s="221">
        <f>'Oct DJ'!T48</f>
        <v>0</v>
      </c>
      <c r="F24" s="221">
        <f t="shared" si="0"/>
        <v>0</v>
      </c>
      <c r="G24" s="221">
        <f t="shared" si="1"/>
        <v>0</v>
      </c>
      <c r="H24" s="222" t="e">
        <f t="shared" si="2"/>
        <v>#DIV/0!</v>
      </c>
    </row>
    <row r="25" spans="2:8" x14ac:dyDescent="0.25">
      <c r="B25" s="114" t="s">
        <v>18</v>
      </c>
      <c r="C25" s="221">
        <f>'Sept Inv'!C25</f>
        <v>0</v>
      </c>
      <c r="D25" s="221">
        <f>'Sept Inv'!F25</f>
        <v>0</v>
      </c>
      <c r="E25" s="221">
        <f>'Oct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9" priority="1" operator="lessThan">
      <formula>0</formula>
    </cfRule>
  </conditionalFormatting>
  <pageMargins left="0.7" right="0.7" top="0.75" bottom="0.75" header="0.3" footer="0.3"/>
  <pageSetup scale="5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5B5E-333E-46E2-AC62-BDD7D3EAFBD2}">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43" customWidth="1"/>
    <col min="2" max="2" width="7.5703125" style="44" bestFit="1" customWidth="1"/>
    <col min="3" max="3" width="35.42578125" style="44" customWidth="1"/>
    <col min="4" max="4" width="32" style="44" customWidth="1"/>
    <col min="5" max="5" width="13.5703125" style="44" bestFit="1" customWidth="1"/>
    <col min="6" max="6" width="15.5703125" style="39" customWidth="1"/>
    <col min="7" max="7" width="13" style="39" customWidth="1"/>
    <col min="8" max="8" width="18" style="39" bestFit="1" customWidth="1"/>
    <col min="9" max="10" width="11.42578125" style="39" bestFit="1" customWidth="1"/>
    <col min="11" max="11" width="22.42578125" style="39" bestFit="1" customWidth="1"/>
    <col min="12" max="12" width="20.5703125" style="39" customWidth="1"/>
    <col min="13" max="13" width="21" style="39" bestFit="1" customWidth="1"/>
    <col min="14" max="14" width="17.28515625" style="39" customWidth="1"/>
    <col min="15" max="15" width="25.28515625" style="39" customWidth="1"/>
    <col min="16" max="16" width="28.42578125" style="39" customWidth="1"/>
    <col min="17" max="17" width="14.42578125" style="39" bestFit="1" customWidth="1"/>
    <col min="18" max="18" width="23.7109375" style="39" customWidth="1"/>
    <col min="19" max="19" width="22.28515625" style="41" customWidth="1"/>
    <col min="20" max="20" width="20" style="42" customWidth="1"/>
    <col min="21" max="21" width="15.7109375" style="42" customWidth="1"/>
    <col min="22" max="16384" width="8.7109375" style="42"/>
  </cols>
  <sheetData>
    <row r="1" spans="1:21" x14ac:dyDescent="0.25">
      <c r="A1" s="38" t="s">
        <v>2</v>
      </c>
      <c r="B1" s="284">
        <f>'Oct Inv'!C5</f>
        <v>0</v>
      </c>
      <c r="C1" s="284"/>
      <c r="D1" s="284"/>
      <c r="E1" s="284"/>
      <c r="F1" s="284"/>
      <c r="G1" s="284"/>
      <c r="I1" s="40"/>
      <c r="J1" s="40"/>
      <c r="K1" s="40" t="s">
        <v>24</v>
      </c>
      <c r="L1" s="285" t="str">
        <f>'Oct Inv'!F5</f>
        <v>October 2024</v>
      </c>
      <c r="M1" s="285"/>
      <c r="N1" s="285"/>
      <c r="O1" s="285"/>
    </row>
    <row r="2" spans="1:21" x14ac:dyDescent="0.25">
      <c r="A2" s="38" t="s">
        <v>20</v>
      </c>
      <c r="B2" s="286">
        <f>'Oct Inv'!C29</f>
        <v>0</v>
      </c>
      <c r="C2" s="286"/>
      <c r="D2" s="286"/>
      <c r="E2" s="286"/>
      <c r="F2" s="286"/>
      <c r="G2" s="286"/>
    </row>
    <row r="3" spans="1:21" x14ac:dyDescent="0.25">
      <c r="M3" s="287"/>
      <c r="N3" s="287"/>
      <c r="O3" s="287"/>
      <c r="P3" s="287"/>
      <c r="Q3" s="287"/>
      <c r="R3" s="287"/>
      <c r="S3" s="42"/>
    </row>
    <row r="4" spans="1:21" s="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50"/>
      <c r="G49" s="50"/>
      <c r="H49" s="50"/>
      <c r="I49" s="50"/>
      <c r="J49" s="50"/>
      <c r="K49" s="50"/>
      <c r="L49" s="50"/>
      <c r="M49" s="50"/>
      <c r="N49" s="50"/>
      <c r="O49" s="50"/>
      <c r="P49" s="50"/>
      <c r="Q49" s="50"/>
      <c r="R49" s="50"/>
    </row>
    <row r="51" spans="6:18" x14ac:dyDescent="0.25">
      <c r="G51" s="50"/>
      <c r="H51" s="50"/>
    </row>
    <row r="52" spans="6:18" x14ac:dyDescent="0.25">
      <c r="G52" s="50"/>
      <c r="H52" s="50"/>
      <c r="L52" s="51"/>
    </row>
    <row r="53" spans="6:18" x14ac:dyDescent="0.25">
      <c r="G53" s="50"/>
      <c r="H53" s="50"/>
    </row>
    <row r="54" spans="6:18" x14ac:dyDescent="0.25">
      <c r="G54" s="50"/>
      <c r="H54" s="50"/>
    </row>
    <row r="55" spans="6:18" x14ac:dyDescent="0.25">
      <c r="G55" s="50"/>
      <c r="H55" s="50"/>
    </row>
    <row r="56" spans="6:18" x14ac:dyDescent="0.25">
      <c r="G56" s="50"/>
      <c r="H56" s="50"/>
    </row>
    <row r="57" spans="6:18" x14ac:dyDescent="0.25">
      <c r="G57" s="50"/>
      <c r="H57" s="50"/>
    </row>
    <row r="58" spans="6:18" x14ac:dyDescent="0.25">
      <c r="G58" s="50"/>
      <c r="H58" s="50"/>
    </row>
    <row r="59" spans="6:18" x14ac:dyDescent="0.25">
      <c r="G59" s="50"/>
      <c r="H59" s="50"/>
    </row>
    <row r="60" spans="6:18" x14ac:dyDescent="0.25">
      <c r="G60" s="50"/>
      <c r="H60" s="50"/>
    </row>
    <row r="61" spans="6:18" x14ac:dyDescent="0.25">
      <c r="G61" s="50"/>
      <c r="H61" s="50"/>
    </row>
    <row r="62" spans="6:18" x14ac:dyDescent="0.25">
      <c r="G62" s="50"/>
      <c r="H62" s="50"/>
    </row>
    <row r="63" spans="6:18" x14ac:dyDescent="0.25">
      <c r="G63" s="50"/>
      <c r="H63" s="50"/>
    </row>
    <row r="64" spans="6:18" x14ac:dyDescent="0.25">
      <c r="G64" s="50"/>
      <c r="H64" s="50"/>
    </row>
    <row r="65" spans="7:8" x14ac:dyDescent="0.25">
      <c r="G65" s="50"/>
      <c r="H65" s="50"/>
    </row>
    <row r="66" spans="7:8" x14ac:dyDescent="0.25">
      <c r="G66" s="50"/>
      <c r="H66" s="50"/>
    </row>
    <row r="67" spans="7:8" x14ac:dyDescent="0.25">
      <c r="G67" s="50"/>
      <c r="H67" s="50"/>
    </row>
    <row r="68" spans="7:8" x14ac:dyDescent="0.25">
      <c r="G68" s="50"/>
      <c r="H68" s="50"/>
    </row>
    <row r="69" spans="7:8" x14ac:dyDescent="0.25">
      <c r="G69" s="50"/>
      <c r="H69" s="50"/>
    </row>
    <row r="70" spans="7:8" x14ac:dyDescent="0.25">
      <c r="G70" s="50"/>
      <c r="H70" s="50"/>
    </row>
    <row r="71" spans="7:8" x14ac:dyDescent="0.25">
      <c r="G71" s="50"/>
      <c r="H71" s="50"/>
    </row>
    <row r="72" spans="7:8" x14ac:dyDescent="0.25">
      <c r="G72" s="50"/>
      <c r="H72" s="50"/>
    </row>
    <row r="73" spans="7:8" x14ac:dyDescent="0.25">
      <c r="G73" s="50"/>
      <c r="H73" s="50"/>
    </row>
    <row r="74" spans="7:8" x14ac:dyDescent="0.25">
      <c r="G74" s="50"/>
      <c r="H74" s="50"/>
    </row>
    <row r="75" spans="7:8" x14ac:dyDescent="0.25">
      <c r="G75" s="50"/>
      <c r="H75" s="50"/>
    </row>
    <row r="76" spans="7:8" x14ac:dyDescent="0.25">
      <c r="G76" s="50"/>
      <c r="H76" s="50"/>
    </row>
    <row r="77" spans="7:8" x14ac:dyDescent="0.25">
      <c r="G77" s="50"/>
      <c r="H77" s="50"/>
    </row>
    <row r="78" spans="7:8" x14ac:dyDescent="0.25">
      <c r="G78" s="50"/>
      <c r="H78" s="50"/>
    </row>
    <row r="79" spans="7:8" x14ac:dyDescent="0.25">
      <c r="G79" s="50"/>
      <c r="H79" s="50"/>
    </row>
    <row r="80" spans="7:8" x14ac:dyDescent="0.25">
      <c r="G80" s="50"/>
      <c r="H80" s="50"/>
    </row>
    <row r="81" spans="7:8" x14ac:dyDescent="0.25">
      <c r="G81" s="50"/>
      <c r="H81" s="50"/>
    </row>
    <row r="82" spans="7:8" x14ac:dyDescent="0.25">
      <c r="G82" s="50"/>
      <c r="H82" s="50"/>
    </row>
    <row r="83" spans="7:8" x14ac:dyDescent="0.25">
      <c r="G83" s="50"/>
      <c r="H83" s="50"/>
    </row>
    <row r="84" spans="7:8" x14ac:dyDescent="0.25">
      <c r="G84" s="50"/>
      <c r="H84" s="50"/>
    </row>
    <row r="85" spans="7:8" x14ac:dyDescent="0.25">
      <c r="G85" s="50"/>
      <c r="H85" s="50"/>
    </row>
    <row r="86" spans="7:8" x14ac:dyDescent="0.25">
      <c r="G86" s="50"/>
      <c r="H86" s="50"/>
    </row>
    <row r="87" spans="7:8" x14ac:dyDescent="0.25">
      <c r="G87" s="50"/>
      <c r="H87" s="50"/>
    </row>
    <row r="88" spans="7:8" x14ac:dyDescent="0.25">
      <c r="G88" s="50"/>
      <c r="H88" s="50"/>
    </row>
    <row r="89" spans="7:8" x14ac:dyDescent="0.25">
      <c r="G89" s="50"/>
      <c r="H89" s="50"/>
    </row>
    <row r="90" spans="7:8" x14ac:dyDescent="0.25">
      <c r="G90" s="50"/>
      <c r="H90" s="50"/>
    </row>
    <row r="91" spans="7:8" x14ac:dyDescent="0.25">
      <c r="G91" s="50"/>
      <c r="H91" s="50"/>
    </row>
    <row r="92" spans="7:8" x14ac:dyDescent="0.25">
      <c r="G92" s="50"/>
      <c r="H92" s="50"/>
    </row>
    <row r="93" spans="7:8" x14ac:dyDescent="0.25">
      <c r="G93" s="50"/>
      <c r="H93" s="50"/>
    </row>
    <row r="94" spans="7:8" x14ac:dyDescent="0.25">
      <c r="G94" s="50"/>
      <c r="H94" s="50"/>
    </row>
    <row r="95" spans="7:8" x14ac:dyDescent="0.25">
      <c r="G95" s="50"/>
      <c r="H95" s="50"/>
    </row>
    <row r="96" spans="7:8" x14ac:dyDescent="0.25">
      <c r="G96" s="50"/>
      <c r="H96" s="50"/>
    </row>
    <row r="97" spans="7:8" x14ac:dyDescent="0.25">
      <c r="G97" s="50"/>
      <c r="H97" s="50"/>
    </row>
    <row r="98" spans="7:8" x14ac:dyDescent="0.25">
      <c r="G98" s="50"/>
      <c r="H98" s="50"/>
    </row>
    <row r="99" spans="7:8" x14ac:dyDescent="0.25">
      <c r="G99" s="50"/>
      <c r="H99" s="50"/>
    </row>
    <row r="100" spans="7:8" x14ac:dyDescent="0.25">
      <c r="G100" s="50"/>
    </row>
    <row r="101" spans="7:8" x14ac:dyDescent="0.25">
      <c r="G101" s="50"/>
    </row>
    <row r="102" spans="7:8" x14ac:dyDescent="0.25">
      <c r="G102" s="50"/>
    </row>
    <row r="103" spans="7:8" x14ac:dyDescent="0.25">
      <c r="G103" s="50"/>
    </row>
    <row r="104" spans="7:8" x14ac:dyDescent="0.25">
      <c r="G104" s="50"/>
    </row>
    <row r="105" spans="7:8" x14ac:dyDescent="0.25">
      <c r="G105" s="50"/>
    </row>
    <row r="106" spans="7:8" x14ac:dyDescent="0.25">
      <c r="G106" s="50"/>
    </row>
    <row r="107" spans="7:8" x14ac:dyDescent="0.25">
      <c r="G107" s="50"/>
    </row>
    <row r="108" spans="7:8" x14ac:dyDescent="0.25">
      <c r="G108" s="50"/>
    </row>
    <row r="109" spans="7:8" x14ac:dyDescent="0.25">
      <c r="G109" s="50"/>
    </row>
    <row r="110" spans="7:8" x14ac:dyDescent="0.25">
      <c r="G110" s="50"/>
    </row>
    <row r="111" spans="7:8" x14ac:dyDescent="0.25">
      <c r="G111" s="50"/>
    </row>
    <row r="112" spans="7:8" x14ac:dyDescent="0.25">
      <c r="G112" s="50"/>
    </row>
    <row r="113" spans="7:7" x14ac:dyDescent="0.25">
      <c r="G113" s="50"/>
    </row>
    <row r="114" spans="7:7" x14ac:dyDescent="0.25">
      <c r="G114" s="50"/>
    </row>
    <row r="115" spans="7:7" x14ac:dyDescent="0.25">
      <c r="G115" s="50"/>
    </row>
    <row r="116" spans="7:7" x14ac:dyDescent="0.25">
      <c r="G116" s="50"/>
    </row>
    <row r="117" spans="7:7" x14ac:dyDescent="0.25">
      <c r="G117" s="50"/>
    </row>
    <row r="118" spans="7:7" x14ac:dyDescent="0.25">
      <c r="G118" s="50"/>
    </row>
    <row r="119" spans="7:7" x14ac:dyDescent="0.25">
      <c r="G119" s="50"/>
    </row>
    <row r="120" spans="7:7" x14ac:dyDescent="0.25">
      <c r="G120" s="50"/>
    </row>
    <row r="121" spans="7:7" x14ac:dyDescent="0.25">
      <c r="G121" s="50"/>
    </row>
    <row r="122" spans="7:7" x14ac:dyDescent="0.25">
      <c r="G122" s="50"/>
    </row>
    <row r="123" spans="7:7" x14ac:dyDescent="0.25">
      <c r="G123" s="50"/>
    </row>
    <row r="124" spans="7:7" x14ac:dyDescent="0.25">
      <c r="G124" s="50"/>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CB51-2040-4355-838C-C49117A4F58E}">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6.7109375" style="98" customWidth="1"/>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7" style="98" customWidth="1"/>
    <col min="10"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127</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'Oct Inv'!C10</f>
        <v>0</v>
      </c>
      <c r="D10" s="209">
        <f>'Oct Inv'!F10</f>
        <v>0</v>
      </c>
      <c r="E10" s="209">
        <f>'Nov DJ'!F48</f>
        <v>0</v>
      </c>
      <c r="F10" s="209">
        <f>ROUND(SUM(D10:E10),2)</f>
        <v>0</v>
      </c>
      <c r="G10" s="209">
        <f>ROUND(C10-F10,2)</f>
        <v>0</v>
      </c>
      <c r="H10" s="210" t="e">
        <f>F10/C10</f>
        <v>#DIV/0!</v>
      </c>
    </row>
    <row r="11" spans="2:8" x14ac:dyDescent="0.25">
      <c r="B11" s="106" t="s">
        <v>12</v>
      </c>
      <c r="C11" s="211">
        <f>'Oct Inv'!C11</f>
        <v>0</v>
      </c>
      <c r="D11" s="211">
        <f>'Oct Inv'!F11</f>
        <v>0</v>
      </c>
      <c r="E11" s="211">
        <f>'Nov DJ'!G48</f>
        <v>0</v>
      </c>
      <c r="F11" s="211">
        <f t="shared" ref="F11:F25" si="0">ROUND(SUM(D11:E11),2)</f>
        <v>0</v>
      </c>
      <c r="G11" s="211">
        <f t="shared" ref="G11:G25" si="1">ROUND(C11-F11,2)</f>
        <v>0</v>
      </c>
      <c r="H11" s="212" t="e">
        <f t="shared" ref="H11:H26" si="2">F11/C11</f>
        <v>#DIV/0!</v>
      </c>
    </row>
    <row r="12" spans="2:8" x14ac:dyDescent="0.25">
      <c r="B12" s="106" t="s">
        <v>13</v>
      </c>
      <c r="C12" s="211">
        <f>'Oct Inv'!C12</f>
        <v>0</v>
      </c>
      <c r="D12" s="211">
        <f>'Oct Inv'!F12</f>
        <v>0</v>
      </c>
      <c r="E12" s="211">
        <f>'Nov DJ'!H48</f>
        <v>0</v>
      </c>
      <c r="F12" s="211">
        <f t="shared" si="0"/>
        <v>0</v>
      </c>
      <c r="G12" s="211">
        <f t="shared" si="1"/>
        <v>0</v>
      </c>
      <c r="H12" s="212" t="e">
        <f t="shared" si="2"/>
        <v>#DIV/0!</v>
      </c>
    </row>
    <row r="13" spans="2:8" ht="15.75" thickBot="1" x14ac:dyDescent="0.3">
      <c r="B13" s="106" t="s">
        <v>40</v>
      </c>
      <c r="C13" s="211">
        <f>'Oct Inv'!C13</f>
        <v>0</v>
      </c>
      <c r="D13" s="211">
        <f>'Oct Inv'!F13</f>
        <v>0</v>
      </c>
      <c r="E13" s="211">
        <f>'Nov DJ'!I48</f>
        <v>0</v>
      </c>
      <c r="F13" s="211">
        <f t="shared" si="0"/>
        <v>0</v>
      </c>
      <c r="G13" s="211">
        <f t="shared" si="1"/>
        <v>0</v>
      </c>
      <c r="H13" s="212" t="e">
        <f t="shared" si="2"/>
        <v>#DIV/0!</v>
      </c>
    </row>
    <row r="14" spans="2:8" ht="15.75" thickBot="1" x14ac:dyDescent="0.3">
      <c r="B14" s="161" t="s">
        <v>41</v>
      </c>
      <c r="C14" s="213">
        <f>'Oct Inv'!C14</f>
        <v>0</v>
      </c>
      <c r="D14" s="213">
        <f>'Oct Inv'!F14</f>
        <v>0</v>
      </c>
      <c r="E14" s="213">
        <f>'Nov DJ'!J48</f>
        <v>0</v>
      </c>
      <c r="F14" s="213">
        <f t="shared" si="0"/>
        <v>0</v>
      </c>
      <c r="G14" s="213">
        <f t="shared" si="1"/>
        <v>0</v>
      </c>
      <c r="H14" s="214" t="e">
        <f t="shared" si="2"/>
        <v>#DIV/0!</v>
      </c>
    </row>
    <row r="15" spans="2:8" x14ac:dyDescent="0.25">
      <c r="B15" s="161" t="s">
        <v>15</v>
      </c>
      <c r="C15" s="213">
        <f>'Oct Inv'!C15</f>
        <v>0</v>
      </c>
      <c r="D15" s="213">
        <f>'Oct Inv'!F15</f>
        <v>0</v>
      </c>
      <c r="E15" s="213">
        <f>'Nov DJ'!K48</f>
        <v>0</v>
      </c>
      <c r="F15" s="213">
        <f t="shared" si="0"/>
        <v>0</v>
      </c>
      <c r="G15" s="213">
        <f t="shared" si="1"/>
        <v>0</v>
      </c>
      <c r="H15" s="214" t="e">
        <f t="shared" si="2"/>
        <v>#DIV/0!</v>
      </c>
    </row>
    <row r="16" spans="2:8" ht="30.75" thickBot="1" x14ac:dyDescent="0.3">
      <c r="B16" s="162" t="s">
        <v>42</v>
      </c>
      <c r="C16" s="215">
        <f>'Oct Inv'!C16</f>
        <v>0</v>
      </c>
      <c r="D16" s="215">
        <f>'Oct Inv'!F16</f>
        <v>0</v>
      </c>
      <c r="E16" s="215">
        <f>'Nov DJ'!L$48</f>
        <v>0</v>
      </c>
      <c r="F16" s="215">
        <f t="shared" si="0"/>
        <v>0</v>
      </c>
      <c r="G16" s="215">
        <f t="shared" si="1"/>
        <v>0</v>
      </c>
      <c r="H16" s="216" t="e">
        <f t="shared" si="2"/>
        <v>#DIV/0!</v>
      </c>
    </row>
    <row r="17" spans="2:8" x14ac:dyDescent="0.25">
      <c r="B17" s="163" t="s">
        <v>14</v>
      </c>
      <c r="C17" s="217">
        <f>'Oct Inv'!C17</f>
        <v>0</v>
      </c>
      <c r="D17" s="217">
        <f>'Oct Inv'!F17</f>
        <v>0</v>
      </c>
      <c r="E17" s="217">
        <f>'Nov DJ'!M48</f>
        <v>0</v>
      </c>
      <c r="F17" s="217">
        <f t="shared" ref="F17" si="3">ROUND(SUM(D17:E17),2)</f>
        <v>0</v>
      </c>
      <c r="G17" s="217">
        <f t="shared" ref="G17" si="4">ROUND(C17-F17,2)</f>
        <v>0</v>
      </c>
      <c r="H17" s="218" t="e">
        <f t="shared" si="2"/>
        <v>#DIV/0!</v>
      </c>
    </row>
    <row r="18" spans="2:8" ht="30" x14ac:dyDescent="0.25">
      <c r="B18" s="113" t="s">
        <v>16</v>
      </c>
      <c r="C18" s="219">
        <f>'Oct Inv'!C18</f>
        <v>0</v>
      </c>
      <c r="D18" s="219">
        <f>'Oct Inv'!F18</f>
        <v>0</v>
      </c>
      <c r="E18" s="219">
        <f>'Nov DJ'!N48</f>
        <v>0</v>
      </c>
      <c r="F18" s="219">
        <f t="shared" si="0"/>
        <v>0</v>
      </c>
      <c r="G18" s="219">
        <f t="shared" si="1"/>
        <v>0</v>
      </c>
      <c r="H18" s="220" t="e">
        <f t="shared" si="2"/>
        <v>#DIV/0!</v>
      </c>
    </row>
    <row r="19" spans="2:8" ht="60" x14ac:dyDescent="0.25">
      <c r="B19" s="113" t="s">
        <v>43</v>
      </c>
      <c r="C19" s="219">
        <f>'Oct Inv'!C19</f>
        <v>0</v>
      </c>
      <c r="D19" s="219">
        <f>'Oct Inv'!F19</f>
        <v>0</v>
      </c>
      <c r="E19" s="219">
        <f>'Nov DJ'!O48</f>
        <v>0</v>
      </c>
      <c r="F19" s="219">
        <f t="shared" si="0"/>
        <v>0</v>
      </c>
      <c r="G19" s="219">
        <f t="shared" si="1"/>
        <v>0</v>
      </c>
      <c r="H19" s="220" t="e">
        <f t="shared" si="2"/>
        <v>#DIV/0!</v>
      </c>
    </row>
    <row r="20" spans="2:8" ht="60" x14ac:dyDescent="0.25">
      <c r="B20" s="113" t="s">
        <v>44</v>
      </c>
      <c r="C20" s="219">
        <f>'Oct Inv'!C20</f>
        <v>0</v>
      </c>
      <c r="D20" s="219">
        <f>'Oct Inv'!F20</f>
        <v>0</v>
      </c>
      <c r="E20" s="219">
        <f>'Nov DJ'!P48</f>
        <v>0</v>
      </c>
      <c r="F20" s="219">
        <f t="shared" si="0"/>
        <v>0</v>
      </c>
      <c r="G20" s="219">
        <f t="shared" si="1"/>
        <v>0</v>
      </c>
      <c r="H20" s="220" t="e">
        <f t="shared" si="2"/>
        <v>#DIV/0!</v>
      </c>
    </row>
    <row r="21" spans="2:8" x14ac:dyDescent="0.25">
      <c r="B21" s="113" t="s">
        <v>45</v>
      </c>
      <c r="C21" s="219">
        <f>'Oct Inv'!C21</f>
        <v>0</v>
      </c>
      <c r="D21" s="219">
        <f>'Oct Inv'!F21</f>
        <v>0</v>
      </c>
      <c r="E21" s="219">
        <f>'Nov DJ'!Q48</f>
        <v>0</v>
      </c>
      <c r="F21" s="219">
        <f t="shared" si="0"/>
        <v>0</v>
      </c>
      <c r="G21" s="219">
        <f t="shared" si="1"/>
        <v>0</v>
      </c>
      <c r="H21" s="220" t="e">
        <f t="shared" si="2"/>
        <v>#DIV/0!</v>
      </c>
    </row>
    <row r="22" spans="2:8" ht="45" x14ac:dyDescent="0.25">
      <c r="B22" s="113" t="s">
        <v>46</v>
      </c>
      <c r="C22" s="219">
        <f>'Oct Inv'!C22</f>
        <v>0</v>
      </c>
      <c r="D22" s="219">
        <f>'Oct Inv'!F22</f>
        <v>0</v>
      </c>
      <c r="E22" s="219">
        <f>'Nov DJ'!R48</f>
        <v>0</v>
      </c>
      <c r="F22" s="219">
        <f t="shared" si="0"/>
        <v>0</v>
      </c>
      <c r="G22" s="219">
        <f t="shared" si="1"/>
        <v>0</v>
      </c>
      <c r="H22" s="220" t="e">
        <f t="shared" si="2"/>
        <v>#DIV/0!</v>
      </c>
    </row>
    <row r="23" spans="2:8" ht="45" x14ac:dyDescent="0.25">
      <c r="B23" s="113" t="s">
        <v>104</v>
      </c>
      <c r="C23" s="219">
        <f>'Oct Inv'!C23</f>
        <v>0</v>
      </c>
      <c r="D23" s="219">
        <f>'Oct Inv'!F23</f>
        <v>0</v>
      </c>
      <c r="E23" s="219">
        <f>'Nov DJ'!S48</f>
        <v>0</v>
      </c>
      <c r="F23" s="219">
        <f t="shared" si="0"/>
        <v>0</v>
      </c>
      <c r="G23" s="219">
        <f t="shared" si="1"/>
        <v>0</v>
      </c>
      <c r="H23" s="220" t="e">
        <f t="shared" si="2"/>
        <v>#DIV/0!</v>
      </c>
    </row>
    <row r="24" spans="2:8" ht="30" x14ac:dyDescent="0.25">
      <c r="B24" s="114" t="s">
        <v>17</v>
      </c>
      <c r="C24" s="221">
        <f>'Oct Inv'!C24</f>
        <v>0</v>
      </c>
      <c r="D24" s="221">
        <f>'Oct Inv'!F24</f>
        <v>0</v>
      </c>
      <c r="E24" s="221">
        <f>'Nov DJ'!T48</f>
        <v>0</v>
      </c>
      <c r="F24" s="221">
        <f t="shared" si="0"/>
        <v>0</v>
      </c>
      <c r="G24" s="221">
        <f t="shared" si="1"/>
        <v>0</v>
      </c>
      <c r="H24" s="222" t="e">
        <f t="shared" si="2"/>
        <v>#DIV/0!</v>
      </c>
    </row>
    <row r="25" spans="2:8" x14ac:dyDescent="0.25">
      <c r="B25" s="114" t="s">
        <v>18</v>
      </c>
      <c r="C25" s="221">
        <f>'Oct Inv'!C25</f>
        <v>0</v>
      </c>
      <c r="D25" s="221">
        <f>'Oct Inv'!F25</f>
        <v>0</v>
      </c>
      <c r="E25" s="221">
        <f>'Nov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8" priority="1" operator="lessThan">
      <formula>0</formula>
    </cfRule>
  </conditionalFormatting>
  <pageMargins left="0.7" right="0.7" top="0.75" bottom="0.75" header="0.3" footer="0.3"/>
  <pageSetup scale="55"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5019-2DC1-4C39-B68A-5D21AFAF0EFC}">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'Nov Inv'!C5</f>
        <v>0</v>
      </c>
      <c r="C1" s="343"/>
      <c r="D1" s="343"/>
      <c r="E1" s="343"/>
      <c r="F1" s="343"/>
      <c r="G1" s="343"/>
      <c r="I1" s="235"/>
      <c r="J1" s="235"/>
      <c r="K1" s="235" t="s">
        <v>24</v>
      </c>
      <c r="L1" s="344" t="str">
        <f>'Nov Inv'!F5</f>
        <v>November 2024</v>
      </c>
      <c r="M1" s="344"/>
      <c r="N1" s="344"/>
      <c r="O1" s="344"/>
    </row>
    <row r="2" spans="1:21" x14ac:dyDescent="0.25">
      <c r="A2" s="233" t="s">
        <v>20</v>
      </c>
      <c r="B2" s="345">
        <f>'Nov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EAE5-915C-4806-9078-EE88BA7604F6}">
  <sheetPr>
    <tabColor rgb="FF7030A0"/>
  </sheetPr>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6.42578125" style="98" customWidth="1"/>
    <col min="10"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128</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'Amendments &amp; Reallocations'!K9</f>
        <v>0</v>
      </c>
      <c r="D10" s="209">
        <f>'Nov Inv'!F10</f>
        <v>0</v>
      </c>
      <c r="E10" s="209">
        <f>'Dec DJ'!F48</f>
        <v>0</v>
      </c>
      <c r="F10" s="209">
        <f>ROUND(SUM(D10:E10),2)</f>
        <v>0</v>
      </c>
      <c r="G10" s="209">
        <f>ROUND(C10-F10,2)</f>
        <v>0</v>
      </c>
      <c r="H10" s="210" t="e">
        <f>F10/C10</f>
        <v>#DIV/0!</v>
      </c>
    </row>
    <row r="11" spans="2:8" x14ac:dyDescent="0.25">
      <c r="B11" s="106" t="s">
        <v>12</v>
      </c>
      <c r="C11" s="211">
        <f>'Amendments &amp; Reallocations'!K10</f>
        <v>0</v>
      </c>
      <c r="D11" s="211">
        <f>'Nov Inv'!F11</f>
        <v>0</v>
      </c>
      <c r="E11" s="211">
        <f>'Dec DJ'!G48</f>
        <v>0</v>
      </c>
      <c r="F11" s="211">
        <f t="shared" ref="F11:F25" si="0">ROUND(SUM(D11:E11),2)</f>
        <v>0</v>
      </c>
      <c r="G11" s="211">
        <f t="shared" ref="G11:G25" si="1">ROUND(C11-F11,2)</f>
        <v>0</v>
      </c>
      <c r="H11" s="212" t="e">
        <f t="shared" ref="H11:H26" si="2">F11/C11</f>
        <v>#DIV/0!</v>
      </c>
    </row>
    <row r="12" spans="2:8" x14ac:dyDescent="0.25">
      <c r="B12" s="106" t="s">
        <v>13</v>
      </c>
      <c r="C12" s="211">
        <f>'Amendments &amp; Reallocations'!K11</f>
        <v>0</v>
      </c>
      <c r="D12" s="211">
        <f>'Nov Inv'!F12</f>
        <v>0</v>
      </c>
      <c r="E12" s="211">
        <f>'Dec DJ'!H48</f>
        <v>0</v>
      </c>
      <c r="F12" s="211">
        <f t="shared" si="0"/>
        <v>0</v>
      </c>
      <c r="G12" s="211">
        <f t="shared" si="1"/>
        <v>0</v>
      </c>
      <c r="H12" s="212" t="e">
        <f t="shared" si="2"/>
        <v>#DIV/0!</v>
      </c>
    </row>
    <row r="13" spans="2:8" ht="15.75" thickBot="1" x14ac:dyDescent="0.3">
      <c r="B13" s="106" t="s">
        <v>40</v>
      </c>
      <c r="C13" s="211">
        <f>'Amendments &amp; Reallocations'!K12</f>
        <v>0</v>
      </c>
      <c r="D13" s="211">
        <f>'Nov Inv'!F13</f>
        <v>0</v>
      </c>
      <c r="E13" s="211">
        <f>'Dec DJ'!I48</f>
        <v>0</v>
      </c>
      <c r="F13" s="211">
        <f t="shared" si="0"/>
        <v>0</v>
      </c>
      <c r="G13" s="211">
        <f t="shared" si="1"/>
        <v>0</v>
      </c>
      <c r="H13" s="212" t="e">
        <f t="shared" si="2"/>
        <v>#DIV/0!</v>
      </c>
    </row>
    <row r="14" spans="2:8" ht="15.75" thickBot="1" x14ac:dyDescent="0.3">
      <c r="B14" s="161" t="s">
        <v>41</v>
      </c>
      <c r="C14" s="213">
        <f>'Amendments &amp; Reallocations'!K13</f>
        <v>0</v>
      </c>
      <c r="D14" s="213">
        <f>'Nov Inv'!F14</f>
        <v>0</v>
      </c>
      <c r="E14" s="213">
        <f>'Dec DJ'!J48</f>
        <v>0</v>
      </c>
      <c r="F14" s="213">
        <f t="shared" si="0"/>
        <v>0</v>
      </c>
      <c r="G14" s="213">
        <f t="shared" si="1"/>
        <v>0</v>
      </c>
      <c r="H14" s="214" t="e">
        <f t="shared" si="2"/>
        <v>#DIV/0!</v>
      </c>
    </row>
    <row r="15" spans="2:8" x14ac:dyDescent="0.25">
      <c r="B15" s="161" t="s">
        <v>15</v>
      </c>
      <c r="C15" s="213">
        <f>'Amendments &amp; Reallocations'!K14</f>
        <v>0</v>
      </c>
      <c r="D15" s="213">
        <f>'Nov Inv'!F15</f>
        <v>0</v>
      </c>
      <c r="E15" s="213">
        <f>'Dec DJ'!K48</f>
        <v>0</v>
      </c>
      <c r="F15" s="213">
        <f t="shared" si="0"/>
        <v>0</v>
      </c>
      <c r="G15" s="213">
        <f t="shared" si="1"/>
        <v>0</v>
      </c>
      <c r="H15" s="214" t="e">
        <f t="shared" si="2"/>
        <v>#DIV/0!</v>
      </c>
    </row>
    <row r="16" spans="2:8" ht="30.75" thickBot="1" x14ac:dyDescent="0.3">
      <c r="B16" s="162" t="s">
        <v>42</v>
      </c>
      <c r="C16" s="215">
        <f>'Amendments &amp; Reallocations'!K15</f>
        <v>0</v>
      </c>
      <c r="D16" s="215">
        <f>'Nov Inv'!F16</f>
        <v>0</v>
      </c>
      <c r="E16" s="215">
        <f>'Dec DJ'!L$48</f>
        <v>0</v>
      </c>
      <c r="F16" s="215">
        <f t="shared" si="0"/>
        <v>0</v>
      </c>
      <c r="G16" s="215">
        <f t="shared" si="1"/>
        <v>0</v>
      </c>
      <c r="H16" s="216" t="e">
        <f t="shared" si="2"/>
        <v>#DIV/0!</v>
      </c>
    </row>
    <row r="17" spans="2:8" x14ac:dyDescent="0.25">
      <c r="B17" s="163" t="s">
        <v>14</v>
      </c>
      <c r="C17" s="217">
        <f>'Amendments &amp; Reallocations'!K16</f>
        <v>0</v>
      </c>
      <c r="D17" s="217">
        <f>'Nov Inv'!F17</f>
        <v>0</v>
      </c>
      <c r="E17" s="217">
        <f>'Dec DJ'!M48</f>
        <v>0</v>
      </c>
      <c r="F17" s="217">
        <f t="shared" ref="F17" si="3">ROUND(SUM(D17:E17),2)</f>
        <v>0</v>
      </c>
      <c r="G17" s="217">
        <f t="shared" ref="G17" si="4">ROUND(C17-F17,2)</f>
        <v>0</v>
      </c>
      <c r="H17" s="218" t="e">
        <f t="shared" si="2"/>
        <v>#DIV/0!</v>
      </c>
    </row>
    <row r="18" spans="2:8" ht="30" x14ac:dyDescent="0.25">
      <c r="B18" s="113" t="s">
        <v>16</v>
      </c>
      <c r="C18" s="219">
        <f>'Amendments &amp; Reallocations'!K17</f>
        <v>0</v>
      </c>
      <c r="D18" s="219">
        <f>'Nov Inv'!F18</f>
        <v>0</v>
      </c>
      <c r="E18" s="219">
        <f>'Dec DJ'!N48</f>
        <v>0</v>
      </c>
      <c r="F18" s="219">
        <f t="shared" si="0"/>
        <v>0</v>
      </c>
      <c r="G18" s="219">
        <f t="shared" si="1"/>
        <v>0</v>
      </c>
      <c r="H18" s="220" t="e">
        <f t="shared" si="2"/>
        <v>#DIV/0!</v>
      </c>
    </row>
    <row r="19" spans="2:8" ht="60" x14ac:dyDescent="0.25">
      <c r="B19" s="113" t="s">
        <v>43</v>
      </c>
      <c r="C19" s="219">
        <f>'Amendments &amp; Reallocations'!K18</f>
        <v>0</v>
      </c>
      <c r="D19" s="219">
        <f>'Nov Inv'!F19</f>
        <v>0</v>
      </c>
      <c r="E19" s="219">
        <f>'Dec DJ'!O48</f>
        <v>0</v>
      </c>
      <c r="F19" s="219">
        <f t="shared" si="0"/>
        <v>0</v>
      </c>
      <c r="G19" s="219">
        <f t="shared" si="1"/>
        <v>0</v>
      </c>
      <c r="H19" s="220" t="e">
        <f t="shared" si="2"/>
        <v>#DIV/0!</v>
      </c>
    </row>
    <row r="20" spans="2:8" ht="60" x14ac:dyDescent="0.25">
      <c r="B20" s="113" t="s">
        <v>44</v>
      </c>
      <c r="C20" s="219">
        <f>'Amendments &amp; Reallocations'!K19</f>
        <v>0</v>
      </c>
      <c r="D20" s="219">
        <f>'Nov Inv'!F20</f>
        <v>0</v>
      </c>
      <c r="E20" s="219">
        <f>'Dec DJ'!P48</f>
        <v>0</v>
      </c>
      <c r="F20" s="219">
        <f t="shared" si="0"/>
        <v>0</v>
      </c>
      <c r="G20" s="219">
        <f t="shared" si="1"/>
        <v>0</v>
      </c>
      <c r="H20" s="220" t="e">
        <f t="shared" si="2"/>
        <v>#DIV/0!</v>
      </c>
    </row>
    <row r="21" spans="2:8" x14ac:dyDescent="0.25">
      <c r="B21" s="113" t="s">
        <v>45</v>
      </c>
      <c r="C21" s="219">
        <f>'Amendments &amp; Reallocations'!K20</f>
        <v>0</v>
      </c>
      <c r="D21" s="219">
        <f>'Nov Inv'!F21</f>
        <v>0</v>
      </c>
      <c r="E21" s="219">
        <f>'Dec DJ'!Q48</f>
        <v>0</v>
      </c>
      <c r="F21" s="219">
        <f t="shared" si="0"/>
        <v>0</v>
      </c>
      <c r="G21" s="219">
        <f t="shared" si="1"/>
        <v>0</v>
      </c>
      <c r="H21" s="220" t="e">
        <f t="shared" si="2"/>
        <v>#DIV/0!</v>
      </c>
    </row>
    <row r="22" spans="2:8" ht="45" x14ac:dyDescent="0.25">
      <c r="B22" s="113" t="s">
        <v>46</v>
      </c>
      <c r="C22" s="219">
        <f>'Amendments &amp; Reallocations'!K21</f>
        <v>0</v>
      </c>
      <c r="D22" s="219">
        <f>'Nov Inv'!F22</f>
        <v>0</v>
      </c>
      <c r="E22" s="219">
        <f>'Dec DJ'!R48</f>
        <v>0</v>
      </c>
      <c r="F22" s="219">
        <f t="shared" si="0"/>
        <v>0</v>
      </c>
      <c r="G22" s="219">
        <f t="shared" si="1"/>
        <v>0</v>
      </c>
      <c r="H22" s="220" t="e">
        <f t="shared" si="2"/>
        <v>#DIV/0!</v>
      </c>
    </row>
    <row r="23" spans="2:8" ht="45" x14ac:dyDescent="0.25">
      <c r="B23" s="113" t="s">
        <v>104</v>
      </c>
      <c r="C23" s="219">
        <f>'Amendments &amp; Reallocations'!K22</f>
        <v>0</v>
      </c>
      <c r="D23" s="219">
        <f>'Nov Inv'!F23</f>
        <v>0</v>
      </c>
      <c r="E23" s="219">
        <f>'Dec DJ'!S48</f>
        <v>0</v>
      </c>
      <c r="F23" s="219">
        <f t="shared" si="0"/>
        <v>0</v>
      </c>
      <c r="G23" s="219">
        <f t="shared" si="1"/>
        <v>0</v>
      </c>
      <c r="H23" s="220" t="e">
        <f t="shared" si="2"/>
        <v>#DIV/0!</v>
      </c>
    </row>
    <row r="24" spans="2:8" ht="30" x14ac:dyDescent="0.25">
      <c r="B24" s="114" t="s">
        <v>17</v>
      </c>
      <c r="C24" s="221">
        <f>'Amendments &amp; Reallocations'!K23</f>
        <v>0</v>
      </c>
      <c r="D24" s="221">
        <f>'Nov Inv'!F24</f>
        <v>0</v>
      </c>
      <c r="E24" s="221">
        <f>'Dec DJ'!T48</f>
        <v>0</v>
      </c>
      <c r="F24" s="221">
        <f t="shared" si="0"/>
        <v>0</v>
      </c>
      <c r="G24" s="221">
        <f t="shared" si="1"/>
        <v>0</v>
      </c>
      <c r="H24" s="222" t="e">
        <f t="shared" si="2"/>
        <v>#DIV/0!</v>
      </c>
    </row>
    <row r="25" spans="2:8" x14ac:dyDescent="0.25">
      <c r="B25" s="114" t="s">
        <v>18</v>
      </c>
      <c r="C25" s="221">
        <f>'Amendments &amp; Reallocations'!K24</f>
        <v>0</v>
      </c>
      <c r="D25" s="221">
        <f>'Nov Inv'!F25</f>
        <v>0</v>
      </c>
      <c r="E25" s="221">
        <f>'Dec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7" priority="1" operator="lessThan">
      <formula>0</formula>
    </cfRule>
  </conditionalFormatting>
  <pageMargins left="0.7" right="0.7" top="0.75" bottom="0.75" header="0.3" footer="0.3"/>
  <pageSetup scale="55"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88F0-6F77-42D8-B1A3-0AEDC979E908}">
  <dimension ref="A1:U124"/>
  <sheetViews>
    <sheetView view="pageBreakPreview" zoomScale="70" zoomScaleNormal="100" zoomScaleSheetLayoutView="70" workbookViewId="0">
      <selection activeCell="S28" sqref="S28"/>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'Dec Inv'!C5</f>
        <v>0</v>
      </c>
      <c r="C1" s="343"/>
      <c r="D1" s="343"/>
      <c r="E1" s="343"/>
      <c r="F1" s="343"/>
      <c r="G1" s="343"/>
      <c r="I1" s="235"/>
      <c r="J1" s="235"/>
      <c r="K1" s="235" t="s">
        <v>24</v>
      </c>
      <c r="L1" s="344" t="str">
        <f>'Dec Inv'!F5</f>
        <v>December 2024</v>
      </c>
      <c r="M1" s="344"/>
      <c r="N1" s="344"/>
      <c r="O1" s="344"/>
    </row>
    <row r="2" spans="1:21" x14ac:dyDescent="0.25">
      <c r="A2" s="233" t="s">
        <v>20</v>
      </c>
      <c r="B2" s="345">
        <f>'Dec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3CF3A-BACC-4745-B2E2-FFEE844B0C78}">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6.28515625" style="98" customWidth="1"/>
    <col min="10"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129</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'Dec Inv'!C10</f>
        <v>0</v>
      </c>
      <c r="D10" s="209">
        <f>'Dec Inv'!F10</f>
        <v>0</v>
      </c>
      <c r="E10" s="209">
        <f>'Jan DJ'!F48</f>
        <v>0</v>
      </c>
      <c r="F10" s="209">
        <f>ROUND(SUM(D10:E10),2)</f>
        <v>0</v>
      </c>
      <c r="G10" s="209">
        <f>ROUND(C10-F10,2)</f>
        <v>0</v>
      </c>
      <c r="H10" s="210" t="e">
        <f>F10/C10</f>
        <v>#DIV/0!</v>
      </c>
    </row>
    <row r="11" spans="2:8" x14ac:dyDescent="0.25">
      <c r="B11" s="106" t="s">
        <v>12</v>
      </c>
      <c r="C11" s="211">
        <f>'Dec Inv'!C11</f>
        <v>0</v>
      </c>
      <c r="D11" s="211">
        <f>'Dec Inv'!F11</f>
        <v>0</v>
      </c>
      <c r="E11" s="211">
        <f>'Jan DJ'!G48</f>
        <v>0</v>
      </c>
      <c r="F11" s="211">
        <f t="shared" ref="F11:F25" si="0">ROUND(SUM(D11:E11),2)</f>
        <v>0</v>
      </c>
      <c r="G11" s="211">
        <f t="shared" ref="G11:G25" si="1">ROUND(C11-F11,2)</f>
        <v>0</v>
      </c>
      <c r="H11" s="212" t="e">
        <f t="shared" ref="H11:H26" si="2">F11/C11</f>
        <v>#DIV/0!</v>
      </c>
    </row>
    <row r="12" spans="2:8" x14ac:dyDescent="0.25">
      <c r="B12" s="106" t="s">
        <v>13</v>
      </c>
      <c r="C12" s="211">
        <f>'Dec Inv'!C12</f>
        <v>0</v>
      </c>
      <c r="D12" s="211">
        <f>'Dec Inv'!F12</f>
        <v>0</v>
      </c>
      <c r="E12" s="211">
        <f>'Jan DJ'!H48</f>
        <v>0</v>
      </c>
      <c r="F12" s="211">
        <f t="shared" si="0"/>
        <v>0</v>
      </c>
      <c r="G12" s="211">
        <f t="shared" si="1"/>
        <v>0</v>
      </c>
      <c r="H12" s="212" t="e">
        <f t="shared" si="2"/>
        <v>#DIV/0!</v>
      </c>
    </row>
    <row r="13" spans="2:8" ht="15.75" thickBot="1" x14ac:dyDescent="0.3">
      <c r="B13" s="106" t="s">
        <v>40</v>
      </c>
      <c r="C13" s="211">
        <f>'Dec Inv'!C13</f>
        <v>0</v>
      </c>
      <c r="D13" s="211">
        <f>'Dec Inv'!F13</f>
        <v>0</v>
      </c>
      <c r="E13" s="211">
        <f>'Jan DJ'!I48</f>
        <v>0</v>
      </c>
      <c r="F13" s="211">
        <f t="shared" si="0"/>
        <v>0</v>
      </c>
      <c r="G13" s="211">
        <f t="shared" si="1"/>
        <v>0</v>
      </c>
      <c r="H13" s="212" t="e">
        <f t="shared" si="2"/>
        <v>#DIV/0!</v>
      </c>
    </row>
    <row r="14" spans="2:8" ht="15.75" thickBot="1" x14ac:dyDescent="0.3">
      <c r="B14" s="161" t="s">
        <v>41</v>
      </c>
      <c r="C14" s="213">
        <f>'Dec Inv'!C14</f>
        <v>0</v>
      </c>
      <c r="D14" s="213">
        <f>'Dec Inv'!F14</f>
        <v>0</v>
      </c>
      <c r="E14" s="213">
        <f>'Jan DJ'!J48</f>
        <v>0</v>
      </c>
      <c r="F14" s="213">
        <f t="shared" si="0"/>
        <v>0</v>
      </c>
      <c r="G14" s="213">
        <f t="shared" si="1"/>
        <v>0</v>
      </c>
      <c r="H14" s="214" t="e">
        <f t="shared" si="2"/>
        <v>#DIV/0!</v>
      </c>
    </row>
    <row r="15" spans="2:8" x14ac:dyDescent="0.25">
      <c r="B15" s="161" t="s">
        <v>15</v>
      </c>
      <c r="C15" s="213">
        <f>'Dec Inv'!C15</f>
        <v>0</v>
      </c>
      <c r="D15" s="213">
        <f>'Dec Inv'!F15</f>
        <v>0</v>
      </c>
      <c r="E15" s="213">
        <f>'Jan DJ'!K48</f>
        <v>0</v>
      </c>
      <c r="F15" s="213">
        <f t="shared" si="0"/>
        <v>0</v>
      </c>
      <c r="G15" s="213">
        <f t="shared" si="1"/>
        <v>0</v>
      </c>
      <c r="H15" s="214" t="e">
        <f t="shared" si="2"/>
        <v>#DIV/0!</v>
      </c>
    </row>
    <row r="16" spans="2:8" ht="30.75" thickBot="1" x14ac:dyDescent="0.3">
      <c r="B16" s="162" t="s">
        <v>42</v>
      </c>
      <c r="C16" s="215">
        <f>'Dec Inv'!C16</f>
        <v>0</v>
      </c>
      <c r="D16" s="215">
        <f>'Dec Inv'!F16</f>
        <v>0</v>
      </c>
      <c r="E16" s="215">
        <f>'Jan DJ'!L$48</f>
        <v>0</v>
      </c>
      <c r="F16" s="215">
        <f t="shared" si="0"/>
        <v>0</v>
      </c>
      <c r="G16" s="215">
        <f t="shared" si="1"/>
        <v>0</v>
      </c>
      <c r="H16" s="216" t="e">
        <f t="shared" si="2"/>
        <v>#DIV/0!</v>
      </c>
    </row>
    <row r="17" spans="2:8" x14ac:dyDescent="0.25">
      <c r="B17" s="163" t="s">
        <v>14</v>
      </c>
      <c r="C17" s="217">
        <f>'Dec Inv'!C17</f>
        <v>0</v>
      </c>
      <c r="D17" s="217">
        <f>'Dec Inv'!F17</f>
        <v>0</v>
      </c>
      <c r="E17" s="217">
        <f>'Jan DJ'!M48</f>
        <v>0</v>
      </c>
      <c r="F17" s="217">
        <f t="shared" ref="F17" si="3">ROUND(SUM(D17:E17),2)</f>
        <v>0</v>
      </c>
      <c r="G17" s="217">
        <f t="shared" ref="G17" si="4">ROUND(C17-F17,2)</f>
        <v>0</v>
      </c>
      <c r="H17" s="218" t="e">
        <f t="shared" si="2"/>
        <v>#DIV/0!</v>
      </c>
    </row>
    <row r="18" spans="2:8" ht="30" x14ac:dyDescent="0.25">
      <c r="B18" s="113" t="s">
        <v>16</v>
      </c>
      <c r="C18" s="219">
        <f>'Dec Inv'!C18</f>
        <v>0</v>
      </c>
      <c r="D18" s="219">
        <f>'Dec Inv'!F18</f>
        <v>0</v>
      </c>
      <c r="E18" s="219">
        <f>'Jan DJ'!N48</f>
        <v>0</v>
      </c>
      <c r="F18" s="219">
        <f t="shared" si="0"/>
        <v>0</v>
      </c>
      <c r="G18" s="219">
        <f t="shared" si="1"/>
        <v>0</v>
      </c>
      <c r="H18" s="220" t="e">
        <f t="shared" si="2"/>
        <v>#DIV/0!</v>
      </c>
    </row>
    <row r="19" spans="2:8" ht="60" x14ac:dyDescent="0.25">
      <c r="B19" s="113" t="s">
        <v>43</v>
      </c>
      <c r="C19" s="219">
        <f>'Dec Inv'!C19</f>
        <v>0</v>
      </c>
      <c r="D19" s="219">
        <f>'Dec Inv'!F19</f>
        <v>0</v>
      </c>
      <c r="E19" s="219">
        <f>'Jan DJ'!O48</f>
        <v>0</v>
      </c>
      <c r="F19" s="219">
        <f t="shared" si="0"/>
        <v>0</v>
      </c>
      <c r="G19" s="219">
        <f t="shared" si="1"/>
        <v>0</v>
      </c>
      <c r="H19" s="220" t="e">
        <f t="shared" si="2"/>
        <v>#DIV/0!</v>
      </c>
    </row>
    <row r="20" spans="2:8" ht="60" x14ac:dyDescent="0.25">
      <c r="B20" s="113" t="s">
        <v>44</v>
      </c>
      <c r="C20" s="219">
        <f>'Dec Inv'!C20</f>
        <v>0</v>
      </c>
      <c r="D20" s="219">
        <f>'Dec Inv'!F20</f>
        <v>0</v>
      </c>
      <c r="E20" s="219">
        <f>'Jan DJ'!P48</f>
        <v>0</v>
      </c>
      <c r="F20" s="219">
        <f t="shared" si="0"/>
        <v>0</v>
      </c>
      <c r="G20" s="219">
        <f t="shared" si="1"/>
        <v>0</v>
      </c>
      <c r="H20" s="220" t="e">
        <f t="shared" si="2"/>
        <v>#DIV/0!</v>
      </c>
    </row>
    <row r="21" spans="2:8" x14ac:dyDescent="0.25">
      <c r="B21" s="113" t="s">
        <v>45</v>
      </c>
      <c r="C21" s="219">
        <f>'Dec Inv'!C21</f>
        <v>0</v>
      </c>
      <c r="D21" s="219">
        <f>'Dec Inv'!F21</f>
        <v>0</v>
      </c>
      <c r="E21" s="219">
        <f>'Jan DJ'!Q48</f>
        <v>0</v>
      </c>
      <c r="F21" s="219">
        <f t="shared" si="0"/>
        <v>0</v>
      </c>
      <c r="G21" s="219">
        <f t="shared" si="1"/>
        <v>0</v>
      </c>
      <c r="H21" s="220" t="e">
        <f t="shared" si="2"/>
        <v>#DIV/0!</v>
      </c>
    </row>
    <row r="22" spans="2:8" ht="45" x14ac:dyDescent="0.25">
      <c r="B22" s="113" t="s">
        <v>46</v>
      </c>
      <c r="C22" s="219">
        <f>'Dec Inv'!C22</f>
        <v>0</v>
      </c>
      <c r="D22" s="219">
        <f>'Dec Inv'!F22</f>
        <v>0</v>
      </c>
      <c r="E22" s="219">
        <f>'Jan DJ'!R48</f>
        <v>0</v>
      </c>
      <c r="F22" s="219">
        <f t="shared" si="0"/>
        <v>0</v>
      </c>
      <c r="G22" s="219">
        <f t="shared" si="1"/>
        <v>0</v>
      </c>
      <c r="H22" s="220" t="e">
        <f t="shared" si="2"/>
        <v>#DIV/0!</v>
      </c>
    </row>
    <row r="23" spans="2:8" ht="45" x14ac:dyDescent="0.25">
      <c r="B23" s="113" t="s">
        <v>104</v>
      </c>
      <c r="C23" s="219">
        <f>'Dec Inv'!C23</f>
        <v>0</v>
      </c>
      <c r="D23" s="219">
        <f>'Dec Inv'!F23</f>
        <v>0</v>
      </c>
      <c r="E23" s="219">
        <f>'Jan DJ'!S48</f>
        <v>0</v>
      </c>
      <c r="F23" s="219">
        <f t="shared" si="0"/>
        <v>0</v>
      </c>
      <c r="G23" s="219">
        <f t="shared" si="1"/>
        <v>0</v>
      </c>
      <c r="H23" s="220" t="e">
        <f t="shared" si="2"/>
        <v>#DIV/0!</v>
      </c>
    </row>
    <row r="24" spans="2:8" ht="30" x14ac:dyDescent="0.25">
      <c r="B24" s="114" t="s">
        <v>17</v>
      </c>
      <c r="C24" s="221">
        <f>'Dec Inv'!C24</f>
        <v>0</v>
      </c>
      <c r="D24" s="221">
        <f>'Dec Inv'!F24</f>
        <v>0</v>
      </c>
      <c r="E24" s="221">
        <f>'Jan DJ'!T48</f>
        <v>0</v>
      </c>
      <c r="F24" s="221">
        <f t="shared" si="0"/>
        <v>0</v>
      </c>
      <c r="G24" s="221">
        <f t="shared" si="1"/>
        <v>0</v>
      </c>
      <c r="H24" s="222" t="e">
        <f t="shared" si="2"/>
        <v>#DIV/0!</v>
      </c>
    </row>
    <row r="25" spans="2:8" x14ac:dyDescent="0.25">
      <c r="B25" s="114" t="s">
        <v>18</v>
      </c>
      <c r="C25" s="221">
        <f>'Dec Inv'!C25</f>
        <v>0</v>
      </c>
      <c r="D25" s="221">
        <f>'Dec Inv'!F25</f>
        <v>0</v>
      </c>
      <c r="E25" s="221">
        <f>'Jan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6" priority="1" operator="lessThan">
      <formula>0</formula>
    </cfRule>
  </conditionalFormatting>
  <pageMargins left="0.7" right="0.7" top="0.75" bottom="0.75" header="0.3" footer="0.3"/>
  <pageSetup scale="55"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BB2-101E-4A59-9470-2492377D942E}">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'Jan Inv'!C5</f>
        <v>0</v>
      </c>
      <c r="C1" s="343"/>
      <c r="D1" s="343"/>
      <c r="E1" s="343"/>
      <c r="F1" s="343"/>
      <c r="G1" s="343"/>
      <c r="I1" s="235"/>
      <c r="J1" s="235"/>
      <c r="K1" s="235" t="s">
        <v>24</v>
      </c>
      <c r="L1" s="344" t="str">
        <f>'Jan Inv'!F5</f>
        <v>January 2025</v>
      </c>
      <c r="M1" s="344"/>
      <c r="N1" s="344"/>
      <c r="O1" s="344"/>
    </row>
    <row r="2" spans="1:21" x14ac:dyDescent="0.25">
      <c r="A2" s="233" t="s">
        <v>20</v>
      </c>
      <c r="B2" s="345">
        <f>'Jan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94489-AF29-4812-89B7-C3EB7B9FF4EC}">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6.7109375" style="98" customWidth="1"/>
    <col min="10"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135</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'Jan Inv'!C10</f>
        <v>0</v>
      </c>
      <c r="D10" s="209">
        <f>'Jan Inv'!F10</f>
        <v>0</v>
      </c>
      <c r="E10" s="209">
        <f>'Feb DJ'!F48</f>
        <v>0</v>
      </c>
      <c r="F10" s="209">
        <f>ROUND(SUM(D10:E10),2)</f>
        <v>0</v>
      </c>
      <c r="G10" s="209">
        <f>ROUND(C10-F10,2)</f>
        <v>0</v>
      </c>
      <c r="H10" s="210" t="e">
        <f>F10/C10</f>
        <v>#DIV/0!</v>
      </c>
    </row>
    <row r="11" spans="2:8" x14ac:dyDescent="0.25">
      <c r="B11" s="106" t="s">
        <v>12</v>
      </c>
      <c r="C11" s="211">
        <f>'Jan Inv'!C11</f>
        <v>0</v>
      </c>
      <c r="D11" s="211">
        <f>'Jan Inv'!F11</f>
        <v>0</v>
      </c>
      <c r="E11" s="211">
        <f>'Feb DJ'!G48</f>
        <v>0</v>
      </c>
      <c r="F11" s="211">
        <f t="shared" ref="F11:F25" si="0">ROUND(SUM(D11:E11),2)</f>
        <v>0</v>
      </c>
      <c r="G11" s="211">
        <f t="shared" ref="G11:G25" si="1">ROUND(C11-F11,2)</f>
        <v>0</v>
      </c>
      <c r="H11" s="212" t="e">
        <f t="shared" ref="H11:H26" si="2">F11/C11</f>
        <v>#DIV/0!</v>
      </c>
    </row>
    <row r="12" spans="2:8" x14ac:dyDescent="0.25">
      <c r="B12" s="106" t="s">
        <v>13</v>
      </c>
      <c r="C12" s="211">
        <f>'Jan Inv'!C12</f>
        <v>0</v>
      </c>
      <c r="D12" s="211">
        <f>'Jan Inv'!F12</f>
        <v>0</v>
      </c>
      <c r="E12" s="211">
        <f>'Feb DJ'!H48</f>
        <v>0</v>
      </c>
      <c r="F12" s="211">
        <f t="shared" si="0"/>
        <v>0</v>
      </c>
      <c r="G12" s="211">
        <f t="shared" si="1"/>
        <v>0</v>
      </c>
      <c r="H12" s="212" t="e">
        <f t="shared" si="2"/>
        <v>#DIV/0!</v>
      </c>
    </row>
    <row r="13" spans="2:8" ht="15.75" thickBot="1" x14ac:dyDescent="0.3">
      <c r="B13" s="106" t="s">
        <v>40</v>
      </c>
      <c r="C13" s="211">
        <f>'Jan Inv'!C13</f>
        <v>0</v>
      </c>
      <c r="D13" s="211">
        <f>'Jan Inv'!F13</f>
        <v>0</v>
      </c>
      <c r="E13" s="211">
        <f>'Feb DJ'!I48</f>
        <v>0</v>
      </c>
      <c r="F13" s="211">
        <f t="shared" si="0"/>
        <v>0</v>
      </c>
      <c r="G13" s="211">
        <f t="shared" si="1"/>
        <v>0</v>
      </c>
      <c r="H13" s="212" t="e">
        <f t="shared" si="2"/>
        <v>#DIV/0!</v>
      </c>
    </row>
    <row r="14" spans="2:8" ht="15.75" thickBot="1" x14ac:dyDescent="0.3">
      <c r="B14" s="161" t="s">
        <v>41</v>
      </c>
      <c r="C14" s="213">
        <f>'Jan Inv'!C14</f>
        <v>0</v>
      </c>
      <c r="D14" s="213">
        <f>'Jan Inv'!F14</f>
        <v>0</v>
      </c>
      <c r="E14" s="213">
        <f>'Feb DJ'!J48</f>
        <v>0</v>
      </c>
      <c r="F14" s="213">
        <f t="shared" si="0"/>
        <v>0</v>
      </c>
      <c r="G14" s="213">
        <f t="shared" si="1"/>
        <v>0</v>
      </c>
      <c r="H14" s="214" t="e">
        <f t="shared" si="2"/>
        <v>#DIV/0!</v>
      </c>
    </row>
    <row r="15" spans="2:8" x14ac:dyDescent="0.25">
      <c r="B15" s="161" t="s">
        <v>15</v>
      </c>
      <c r="C15" s="213">
        <f>'Jan Inv'!C15</f>
        <v>0</v>
      </c>
      <c r="D15" s="213">
        <f>'Jan Inv'!F15</f>
        <v>0</v>
      </c>
      <c r="E15" s="213">
        <f>'Feb DJ'!K48</f>
        <v>0</v>
      </c>
      <c r="F15" s="213">
        <f t="shared" si="0"/>
        <v>0</v>
      </c>
      <c r="G15" s="213">
        <f t="shared" si="1"/>
        <v>0</v>
      </c>
      <c r="H15" s="214" t="e">
        <f t="shared" si="2"/>
        <v>#DIV/0!</v>
      </c>
    </row>
    <row r="16" spans="2:8" ht="30.75" thickBot="1" x14ac:dyDescent="0.3">
      <c r="B16" s="162" t="s">
        <v>42</v>
      </c>
      <c r="C16" s="215">
        <f>'Jan Inv'!C16</f>
        <v>0</v>
      </c>
      <c r="D16" s="215">
        <f>'Jan Inv'!F16</f>
        <v>0</v>
      </c>
      <c r="E16" s="215">
        <f>'Feb DJ'!L$48</f>
        <v>0</v>
      </c>
      <c r="F16" s="215">
        <f t="shared" si="0"/>
        <v>0</v>
      </c>
      <c r="G16" s="215">
        <f t="shared" si="1"/>
        <v>0</v>
      </c>
      <c r="H16" s="216" t="e">
        <f t="shared" si="2"/>
        <v>#DIV/0!</v>
      </c>
    </row>
    <row r="17" spans="2:8" x14ac:dyDescent="0.25">
      <c r="B17" s="163" t="s">
        <v>14</v>
      </c>
      <c r="C17" s="217">
        <f>'Jan Inv'!C17</f>
        <v>0</v>
      </c>
      <c r="D17" s="217">
        <f>'Jan Inv'!F17</f>
        <v>0</v>
      </c>
      <c r="E17" s="217">
        <f>'Feb DJ'!M48</f>
        <v>0</v>
      </c>
      <c r="F17" s="217">
        <f t="shared" ref="F17" si="3">ROUND(SUM(D17:E17),2)</f>
        <v>0</v>
      </c>
      <c r="G17" s="217">
        <f t="shared" ref="G17" si="4">ROUND(C17-F17,2)</f>
        <v>0</v>
      </c>
      <c r="H17" s="218" t="e">
        <f t="shared" si="2"/>
        <v>#DIV/0!</v>
      </c>
    </row>
    <row r="18" spans="2:8" ht="30" x14ac:dyDescent="0.25">
      <c r="B18" s="113" t="s">
        <v>16</v>
      </c>
      <c r="C18" s="219">
        <f>'Jan Inv'!C18</f>
        <v>0</v>
      </c>
      <c r="D18" s="219">
        <f>'Jan Inv'!F18</f>
        <v>0</v>
      </c>
      <c r="E18" s="219">
        <f>'Feb DJ'!N48</f>
        <v>0</v>
      </c>
      <c r="F18" s="219">
        <f t="shared" si="0"/>
        <v>0</v>
      </c>
      <c r="G18" s="219">
        <f t="shared" si="1"/>
        <v>0</v>
      </c>
      <c r="H18" s="220" t="e">
        <f t="shared" si="2"/>
        <v>#DIV/0!</v>
      </c>
    </row>
    <row r="19" spans="2:8" ht="60" x14ac:dyDescent="0.25">
      <c r="B19" s="113" t="s">
        <v>43</v>
      </c>
      <c r="C19" s="219">
        <f>'Jan Inv'!C19</f>
        <v>0</v>
      </c>
      <c r="D19" s="219">
        <f>'Jan Inv'!F19</f>
        <v>0</v>
      </c>
      <c r="E19" s="219">
        <f>'Feb DJ'!O48</f>
        <v>0</v>
      </c>
      <c r="F19" s="219">
        <f t="shared" si="0"/>
        <v>0</v>
      </c>
      <c r="G19" s="219">
        <f t="shared" si="1"/>
        <v>0</v>
      </c>
      <c r="H19" s="220" t="e">
        <f t="shared" si="2"/>
        <v>#DIV/0!</v>
      </c>
    </row>
    <row r="20" spans="2:8" ht="60" x14ac:dyDescent="0.25">
      <c r="B20" s="113" t="s">
        <v>44</v>
      </c>
      <c r="C20" s="219">
        <f>'Jan Inv'!C20</f>
        <v>0</v>
      </c>
      <c r="D20" s="219">
        <f>'Jan Inv'!F20</f>
        <v>0</v>
      </c>
      <c r="E20" s="219">
        <f>'Feb DJ'!P48</f>
        <v>0</v>
      </c>
      <c r="F20" s="219">
        <f t="shared" si="0"/>
        <v>0</v>
      </c>
      <c r="G20" s="219">
        <f t="shared" si="1"/>
        <v>0</v>
      </c>
      <c r="H20" s="220" t="e">
        <f t="shared" si="2"/>
        <v>#DIV/0!</v>
      </c>
    </row>
    <row r="21" spans="2:8" x14ac:dyDescent="0.25">
      <c r="B21" s="113" t="s">
        <v>45</v>
      </c>
      <c r="C21" s="219">
        <f>'Jan Inv'!C21</f>
        <v>0</v>
      </c>
      <c r="D21" s="219">
        <f>'Jan Inv'!F21</f>
        <v>0</v>
      </c>
      <c r="E21" s="219">
        <f>'Feb DJ'!Q48</f>
        <v>0</v>
      </c>
      <c r="F21" s="219">
        <f t="shared" si="0"/>
        <v>0</v>
      </c>
      <c r="G21" s="219">
        <f t="shared" si="1"/>
        <v>0</v>
      </c>
      <c r="H21" s="220" t="e">
        <f t="shared" si="2"/>
        <v>#DIV/0!</v>
      </c>
    </row>
    <row r="22" spans="2:8" ht="45" x14ac:dyDescent="0.25">
      <c r="B22" s="113" t="s">
        <v>46</v>
      </c>
      <c r="C22" s="219">
        <f>'Jan Inv'!C22</f>
        <v>0</v>
      </c>
      <c r="D22" s="219">
        <f>'Jan Inv'!F22</f>
        <v>0</v>
      </c>
      <c r="E22" s="219">
        <f>'Feb DJ'!R48</f>
        <v>0</v>
      </c>
      <c r="F22" s="219">
        <f t="shared" si="0"/>
        <v>0</v>
      </c>
      <c r="G22" s="219">
        <f t="shared" si="1"/>
        <v>0</v>
      </c>
      <c r="H22" s="220" t="e">
        <f t="shared" si="2"/>
        <v>#DIV/0!</v>
      </c>
    </row>
    <row r="23" spans="2:8" ht="45" x14ac:dyDescent="0.25">
      <c r="B23" s="113" t="s">
        <v>104</v>
      </c>
      <c r="C23" s="219">
        <f>'Jan Inv'!C23</f>
        <v>0</v>
      </c>
      <c r="D23" s="219">
        <f>'Jan Inv'!F23</f>
        <v>0</v>
      </c>
      <c r="E23" s="219">
        <f>'Feb DJ'!S48</f>
        <v>0</v>
      </c>
      <c r="F23" s="219">
        <f t="shared" si="0"/>
        <v>0</v>
      </c>
      <c r="G23" s="219">
        <f t="shared" si="1"/>
        <v>0</v>
      </c>
      <c r="H23" s="220" t="e">
        <f t="shared" si="2"/>
        <v>#DIV/0!</v>
      </c>
    </row>
    <row r="24" spans="2:8" ht="30" x14ac:dyDescent="0.25">
      <c r="B24" s="114" t="s">
        <v>17</v>
      </c>
      <c r="C24" s="221">
        <f>'Jan Inv'!C24</f>
        <v>0</v>
      </c>
      <c r="D24" s="221">
        <f>'Jan Inv'!F24</f>
        <v>0</v>
      </c>
      <c r="E24" s="221">
        <f>'Feb DJ'!T48</f>
        <v>0</v>
      </c>
      <c r="F24" s="221">
        <f t="shared" si="0"/>
        <v>0</v>
      </c>
      <c r="G24" s="221">
        <f t="shared" si="1"/>
        <v>0</v>
      </c>
      <c r="H24" s="222" t="e">
        <f t="shared" si="2"/>
        <v>#DIV/0!</v>
      </c>
    </row>
    <row r="25" spans="2:8" x14ac:dyDescent="0.25">
      <c r="B25" s="114" t="s">
        <v>18</v>
      </c>
      <c r="C25" s="221">
        <f>'Jan Inv'!C25</f>
        <v>0</v>
      </c>
      <c r="D25" s="221">
        <f>'Jan Inv'!F25</f>
        <v>0</v>
      </c>
      <c r="E25" s="221">
        <f>'Feb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5" priority="1" operator="lessThan">
      <formula>0</formula>
    </cfRule>
  </conditionalFormatting>
  <pageMargins left="0.7" right="0.7" top="0.75" bottom="0.75" header="0.3" footer="0.3"/>
  <pageSetup scale="55"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D6E7C-F83E-4D7B-9E0D-AD694E2ABF8E}">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'Feb Inv'!C5</f>
        <v>0</v>
      </c>
      <c r="C1" s="343"/>
      <c r="D1" s="343"/>
      <c r="E1" s="343"/>
      <c r="F1" s="343"/>
      <c r="G1" s="343"/>
      <c r="I1" s="235"/>
      <c r="J1" s="235"/>
      <c r="K1" s="235" t="s">
        <v>24</v>
      </c>
      <c r="L1" s="344" t="str">
        <f>'Feb Inv'!F5</f>
        <v>February 2024</v>
      </c>
      <c r="M1" s="344"/>
      <c r="N1" s="344"/>
      <c r="O1" s="344"/>
    </row>
    <row r="2" spans="1:21" x14ac:dyDescent="0.25">
      <c r="A2" s="233" t="s">
        <v>20</v>
      </c>
      <c r="B2" s="345">
        <f>'Feb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6B14-E516-4E77-85C4-44050A0296B3}">
  <sheetPr>
    <tabColor rgb="FF7030A0"/>
  </sheetPr>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5.85546875" style="98" customWidth="1"/>
    <col min="10" max="16384" width="9.140625" style="98"/>
  </cols>
  <sheetData>
    <row r="2" spans="2:8" ht="18.75" x14ac:dyDescent="0.25">
      <c r="B2" s="333" t="s">
        <v>0</v>
      </c>
      <c r="C2" s="333"/>
      <c r="D2" s="333"/>
      <c r="E2" s="333"/>
      <c r="F2" s="333"/>
      <c r="G2" s="333"/>
    </row>
    <row r="3" spans="2:8" ht="18.75" x14ac:dyDescent="0.25">
      <c r="B3" s="347" t="s">
        <v>1</v>
      </c>
      <c r="C3" s="347"/>
      <c r="D3" s="347"/>
      <c r="E3" s="347"/>
      <c r="F3" s="347"/>
      <c r="G3" s="347"/>
    </row>
    <row r="4" spans="2:8" ht="18.75" x14ac:dyDescent="0.25">
      <c r="B4" s="196"/>
      <c r="C4" s="196"/>
      <c r="D4" s="196"/>
      <c r="E4" s="196"/>
      <c r="F4" s="196"/>
      <c r="G4" s="196"/>
    </row>
    <row r="5" spans="2:8" ht="18.75" x14ac:dyDescent="0.3">
      <c r="B5" s="197" t="s">
        <v>2</v>
      </c>
      <c r="C5" s="336">
        <f>'Amendments &amp; Reallocations'!C4</f>
        <v>0</v>
      </c>
      <c r="D5" s="337"/>
      <c r="E5" s="197" t="s">
        <v>3</v>
      </c>
      <c r="F5" s="259" t="s">
        <v>130</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'Amendments &amp; Reallocations'!C41</f>
        <v>0</v>
      </c>
      <c r="D10" s="209">
        <f>'Feb Inv'!F10</f>
        <v>0</v>
      </c>
      <c r="E10" s="209">
        <f>'Mar DJ'!F48</f>
        <v>0</v>
      </c>
      <c r="F10" s="209">
        <f>ROUND(SUM(D10:E10),2)</f>
        <v>0</v>
      </c>
      <c r="G10" s="209">
        <f>ROUND(C10-F10,2)</f>
        <v>0</v>
      </c>
      <c r="H10" s="210" t="e">
        <f>F10/C10</f>
        <v>#DIV/0!</v>
      </c>
    </row>
    <row r="11" spans="2:8" x14ac:dyDescent="0.25">
      <c r="B11" s="106" t="s">
        <v>12</v>
      </c>
      <c r="C11" s="211">
        <f>'Amendments &amp; Reallocations'!C42</f>
        <v>0</v>
      </c>
      <c r="D11" s="211">
        <f>'Feb Inv'!F11</f>
        <v>0</v>
      </c>
      <c r="E11" s="211">
        <f>'Mar DJ'!G48</f>
        <v>0</v>
      </c>
      <c r="F11" s="211">
        <f t="shared" ref="F11:F25" si="0">ROUND(SUM(D11:E11),2)</f>
        <v>0</v>
      </c>
      <c r="G11" s="211">
        <f t="shared" ref="G11:G25" si="1">ROUND(C11-F11,2)</f>
        <v>0</v>
      </c>
      <c r="H11" s="212" t="e">
        <f t="shared" ref="H11:H26" si="2">F11/C11</f>
        <v>#DIV/0!</v>
      </c>
    </row>
    <row r="12" spans="2:8" x14ac:dyDescent="0.25">
      <c r="B12" s="106" t="s">
        <v>13</v>
      </c>
      <c r="C12" s="211">
        <f>'Amendments &amp; Reallocations'!C43</f>
        <v>0</v>
      </c>
      <c r="D12" s="211">
        <f>'Feb Inv'!F12</f>
        <v>0</v>
      </c>
      <c r="E12" s="211">
        <f>'Mar DJ'!H48</f>
        <v>0</v>
      </c>
      <c r="F12" s="211">
        <f t="shared" si="0"/>
        <v>0</v>
      </c>
      <c r="G12" s="211">
        <f t="shared" si="1"/>
        <v>0</v>
      </c>
      <c r="H12" s="212" t="e">
        <f t="shared" si="2"/>
        <v>#DIV/0!</v>
      </c>
    </row>
    <row r="13" spans="2:8" ht="15.75" thickBot="1" x14ac:dyDescent="0.3">
      <c r="B13" s="106" t="s">
        <v>40</v>
      </c>
      <c r="C13" s="211">
        <f>'Amendments &amp; Reallocations'!C44</f>
        <v>0</v>
      </c>
      <c r="D13" s="211">
        <f>'Feb Inv'!F13</f>
        <v>0</v>
      </c>
      <c r="E13" s="211">
        <f>'Mar DJ'!I48</f>
        <v>0</v>
      </c>
      <c r="F13" s="211">
        <f t="shared" si="0"/>
        <v>0</v>
      </c>
      <c r="G13" s="211">
        <f t="shared" si="1"/>
        <v>0</v>
      </c>
      <c r="H13" s="212" t="e">
        <f t="shared" si="2"/>
        <v>#DIV/0!</v>
      </c>
    </row>
    <row r="14" spans="2:8" ht="15.75" thickBot="1" x14ac:dyDescent="0.3">
      <c r="B14" s="161" t="s">
        <v>41</v>
      </c>
      <c r="C14" s="213">
        <f>'Amendments &amp; Reallocations'!C45</f>
        <v>0</v>
      </c>
      <c r="D14" s="213">
        <f>'Feb Inv'!F14</f>
        <v>0</v>
      </c>
      <c r="E14" s="213">
        <f>'Mar DJ'!J48</f>
        <v>0</v>
      </c>
      <c r="F14" s="213">
        <f t="shared" si="0"/>
        <v>0</v>
      </c>
      <c r="G14" s="213">
        <f t="shared" si="1"/>
        <v>0</v>
      </c>
      <c r="H14" s="214" t="e">
        <f t="shared" si="2"/>
        <v>#DIV/0!</v>
      </c>
    </row>
    <row r="15" spans="2:8" x14ac:dyDescent="0.25">
      <c r="B15" s="161" t="s">
        <v>15</v>
      </c>
      <c r="C15" s="213">
        <f>'Amendments &amp; Reallocations'!C46</f>
        <v>0</v>
      </c>
      <c r="D15" s="213">
        <f>'Feb Inv'!F15</f>
        <v>0</v>
      </c>
      <c r="E15" s="213">
        <f>'Mar DJ'!K48</f>
        <v>0</v>
      </c>
      <c r="F15" s="213">
        <f t="shared" si="0"/>
        <v>0</v>
      </c>
      <c r="G15" s="213">
        <f t="shared" si="1"/>
        <v>0</v>
      </c>
      <c r="H15" s="214" t="e">
        <f t="shared" si="2"/>
        <v>#DIV/0!</v>
      </c>
    </row>
    <row r="16" spans="2:8" ht="30.75" thickBot="1" x14ac:dyDescent="0.3">
      <c r="B16" s="162" t="s">
        <v>42</v>
      </c>
      <c r="C16" s="215">
        <f>'Amendments &amp; Reallocations'!C47</f>
        <v>0</v>
      </c>
      <c r="D16" s="215">
        <f>'Feb Inv'!F16</f>
        <v>0</v>
      </c>
      <c r="E16" s="215">
        <f>'Mar DJ'!L$48</f>
        <v>0</v>
      </c>
      <c r="F16" s="215">
        <f t="shared" si="0"/>
        <v>0</v>
      </c>
      <c r="G16" s="215">
        <f t="shared" si="1"/>
        <v>0</v>
      </c>
      <c r="H16" s="216" t="e">
        <f t="shared" si="2"/>
        <v>#DIV/0!</v>
      </c>
    </row>
    <row r="17" spans="2:8" x14ac:dyDescent="0.25">
      <c r="B17" s="163" t="s">
        <v>14</v>
      </c>
      <c r="C17" s="217">
        <f>'Amendments &amp; Reallocations'!C48</f>
        <v>0</v>
      </c>
      <c r="D17" s="217">
        <f>'Feb Inv'!F17</f>
        <v>0</v>
      </c>
      <c r="E17" s="217">
        <f>'Mar DJ'!M48</f>
        <v>0</v>
      </c>
      <c r="F17" s="217">
        <f t="shared" ref="F17" si="3">ROUND(SUM(D17:E17),2)</f>
        <v>0</v>
      </c>
      <c r="G17" s="217">
        <f t="shared" ref="G17" si="4">ROUND(C17-F17,2)</f>
        <v>0</v>
      </c>
      <c r="H17" s="218" t="e">
        <f t="shared" si="2"/>
        <v>#DIV/0!</v>
      </c>
    </row>
    <row r="18" spans="2:8" ht="30" x14ac:dyDescent="0.25">
      <c r="B18" s="113" t="s">
        <v>16</v>
      </c>
      <c r="C18" s="219">
        <f>'Amendments &amp; Reallocations'!C49</f>
        <v>0</v>
      </c>
      <c r="D18" s="219">
        <f>'Feb Inv'!F18</f>
        <v>0</v>
      </c>
      <c r="E18" s="219">
        <f>'Mar DJ'!N48</f>
        <v>0</v>
      </c>
      <c r="F18" s="219">
        <f t="shared" si="0"/>
        <v>0</v>
      </c>
      <c r="G18" s="219">
        <f t="shared" si="1"/>
        <v>0</v>
      </c>
      <c r="H18" s="220" t="e">
        <f t="shared" si="2"/>
        <v>#DIV/0!</v>
      </c>
    </row>
    <row r="19" spans="2:8" ht="60" x14ac:dyDescent="0.25">
      <c r="B19" s="113" t="s">
        <v>43</v>
      </c>
      <c r="C19" s="219">
        <f>'Amendments &amp; Reallocations'!C50</f>
        <v>0</v>
      </c>
      <c r="D19" s="219">
        <f>'Feb Inv'!F19</f>
        <v>0</v>
      </c>
      <c r="E19" s="219">
        <f>'Mar DJ'!O48</f>
        <v>0</v>
      </c>
      <c r="F19" s="219">
        <f t="shared" si="0"/>
        <v>0</v>
      </c>
      <c r="G19" s="219">
        <f t="shared" si="1"/>
        <v>0</v>
      </c>
      <c r="H19" s="220" t="e">
        <f t="shared" si="2"/>
        <v>#DIV/0!</v>
      </c>
    </row>
    <row r="20" spans="2:8" ht="60" x14ac:dyDescent="0.25">
      <c r="B20" s="113" t="s">
        <v>44</v>
      </c>
      <c r="C20" s="219">
        <f>'Amendments &amp; Reallocations'!C51</f>
        <v>0</v>
      </c>
      <c r="D20" s="219">
        <f>'Feb Inv'!F20</f>
        <v>0</v>
      </c>
      <c r="E20" s="219">
        <f>'Mar DJ'!P48</f>
        <v>0</v>
      </c>
      <c r="F20" s="219">
        <f t="shared" si="0"/>
        <v>0</v>
      </c>
      <c r="G20" s="219">
        <f t="shared" si="1"/>
        <v>0</v>
      </c>
      <c r="H20" s="220" t="e">
        <f t="shared" si="2"/>
        <v>#DIV/0!</v>
      </c>
    </row>
    <row r="21" spans="2:8" x14ac:dyDescent="0.25">
      <c r="B21" s="113" t="s">
        <v>45</v>
      </c>
      <c r="C21" s="219">
        <f>'Amendments &amp; Reallocations'!C52</f>
        <v>0</v>
      </c>
      <c r="D21" s="219">
        <f>'Feb Inv'!F21</f>
        <v>0</v>
      </c>
      <c r="E21" s="219">
        <f>'Mar DJ'!Q48</f>
        <v>0</v>
      </c>
      <c r="F21" s="219">
        <f t="shared" si="0"/>
        <v>0</v>
      </c>
      <c r="G21" s="219">
        <f t="shared" si="1"/>
        <v>0</v>
      </c>
      <c r="H21" s="220" t="e">
        <f t="shared" si="2"/>
        <v>#DIV/0!</v>
      </c>
    </row>
    <row r="22" spans="2:8" ht="45" x14ac:dyDescent="0.25">
      <c r="B22" s="113" t="s">
        <v>46</v>
      </c>
      <c r="C22" s="219">
        <f>'Amendments &amp; Reallocations'!C53</f>
        <v>0</v>
      </c>
      <c r="D22" s="219">
        <f>'Feb Inv'!F22</f>
        <v>0</v>
      </c>
      <c r="E22" s="219">
        <f>'Mar DJ'!R48</f>
        <v>0</v>
      </c>
      <c r="F22" s="219">
        <f t="shared" si="0"/>
        <v>0</v>
      </c>
      <c r="G22" s="219">
        <f t="shared" si="1"/>
        <v>0</v>
      </c>
      <c r="H22" s="220" t="e">
        <f t="shared" si="2"/>
        <v>#DIV/0!</v>
      </c>
    </row>
    <row r="23" spans="2:8" ht="45" x14ac:dyDescent="0.25">
      <c r="B23" s="113" t="s">
        <v>104</v>
      </c>
      <c r="C23" s="219">
        <f>'Amendments &amp; Reallocations'!C54</f>
        <v>0</v>
      </c>
      <c r="D23" s="219">
        <f>'Feb Inv'!F23</f>
        <v>0</v>
      </c>
      <c r="E23" s="219">
        <f>'Mar DJ'!S48</f>
        <v>0</v>
      </c>
      <c r="F23" s="219">
        <f t="shared" si="0"/>
        <v>0</v>
      </c>
      <c r="G23" s="219">
        <f t="shared" si="1"/>
        <v>0</v>
      </c>
      <c r="H23" s="220" t="e">
        <f t="shared" si="2"/>
        <v>#DIV/0!</v>
      </c>
    </row>
    <row r="24" spans="2:8" ht="30" x14ac:dyDescent="0.25">
      <c r="B24" s="114" t="s">
        <v>17</v>
      </c>
      <c r="C24" s="221">
        <f>'Amendments &amp; Reallocations'!C55</f>
        <v>0</v>
      </c>
      <c r="D24" s="221">
        <f>'Feb Inv'!F24</f>
        <v>0</v>
      </c>
      <c r="E24" s="221">
        <f>'Mar DJ'!T48</f>
        <v>0</v>
      </c>
      <c r="F24" s="221">
        <f t="shared" si="0"/>
        <v>0</v>
      </c>
      <c r="G24" s="221">
        <f t="shared" si="1"/>
        <v>0</v>
      </c>
      <c r="H24" s="222" t="e">
        <f t="shared" si="2"/>
        <v>#DIV/0!</v>
      </c>
    </row>
    <row r="25" spans="2:8" x14ac:dyDescent="0.25">
      <c r="B25" s="114" t="s">
        <v>18</v>
      </c>
      <c r="C25" s="221">
        <f>'Amendments &amp; Reallocations'!C56</f>
        <v>0</v>
      </c>
      <c r="D25" s="221">
        <f>'Feb Inv'!F25</f>
        <v>0</v>
      </c>
      <c r="E25" s="221">
        <f>'Mar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4" priority="1" operator="lessThan">
      <formula>0</formula>
    </cfRule>
  </conditionalFormatting>
  <pageMargins left="0.7" right="0.7" top="0.75" bottom="0.75" header="0.3" footer="0.3"/>
  <pageSetup scale="55"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F02B-5E78-45E5-9B97-F1D1CE71444E}">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'Mar Inv'!C5</f>
        <v>0</v>
      </c>
      <c r="C1" s="343"/>
      <c r="D1" s="343"/>
      <c r="E1" s="343"/>
      <c r="F1" s="343"/>
      <c r="G1" s="343"/>
      <c r="I1" s="235"/>
      <c r="J1" s="235"/>
      <c r="K1" s="235" t="s">
        <v>24</v>
      </c>
      <c r="L1" s="344" t="str">
        <f>'Mar Inv'!F5</f>
        <v>March 2025</v>
      </c>
      <c r="M1" s="344"/>
      <c r="N1" s="344"/>
      <c r="O1" s="344"/>
    </row>
    <row r="2" spans="1:21" x14ac:dyDescent="0.25">
      <c r="A2" s="233" t="s">
        <v>20</v>
      </c>
      <c r="B2" s="345">
        <f>'Mar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2425-81B8-47B9-BA5F-8692CFCCAC03}">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5.85546875" style="98" customWidth="1"/>
    <col min="10"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131</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'Mar Inv'!C10</f>
        <v>0</v>
      </c>
      <c r="D10" s="209">
        <f>'Mar Inv'!F10</f>
        <v>0</v>
      </c>
      <c r="E10" s="209">
        <f>'Apr DJ'!F48</f>
        <v>0</v>
      </c>
      <c r="F10" s="209">
        <f>ROUND(SUM(D10:E10),2)</f>
        <v>0</v>
      </c>
      <c r="G10" s="209">
        <f>ROUND(C10-F10,2)</f>
        <v>0</v>
      </c>
      <c r="H10" s="210" t="e">
        <f>F10/C10</f>
        <v>#DIV/0!</v>
      </c>
    </row>
    <row r="11" spans="2:8" x14ac:dyDescent="0.25">
      <c r="B11" s="106" t="s">
        <v>12</v>
      </c>
      <c r="C11" s="211">
        <f>'Mar Inv'!C11</f>
        <v>0</v>
      </c>
      <c r="D11" s="211">
        <f>'Mar Inv'!F11</f>
        <v>0</v>
      </c>
      <c r="E11" s="211">
        <f>'Apr DJ'!G48</f>
        <v>0</v>
      </c>
      <c r="F11" s="211">
        <f t="shared" ref="F11:F25" si="0">ROUND(SUM(D11:E11),2)</f>
        <v>0</v>
      </c>
      <c r="G11" s="211">
        <f t="shared" ref="G11:G25" si="1">ROUND(C11-F11,2)</f>
        <v>0</v>
      </c>
      <c r="H11" s="212" t="e">
        <f t="shared" ref="H11:H26" si="2">F11/C11</f>
        <v>#DIV/0!</v>
      </c>
    </row>
    <row r="12" spans="2:8" x14ac:dyDescent="0.25">
      <c r="B12" s="106" t="s">
        <v>13</v>
      </c>
      <c r="C12" s="211">
        <f>'Mar Inv'!C12</f>
        <v>0</v>
      </c>
      <c r="D12" s="211">
        <f>'Mar Inv'!F12</f>
        <v>0</v>
      </c>
      <c r="E12" s="211">
        <f>'Apr DJ'!H48</f>
        <v>0</v>
      </c>
      <c r="F12" s="211">
        <f t="shared" si="0"/>
        <v>0</v>
      </c>
      <c r="G12" s="211">
        <f t="shared" si="1"/>
        <v>0</v>
      </c>
      <c r="H12" s="212" t="e">
        <f t="shared" si="2"/>
        <v>#DIV/0!</v>
      </c>
    </row>
    <row r="13" spans="2:8" ht="15.75" thickBot="1" x14ac:dyDescent="0.3">
      <c r="B13" s="106" t="s">
        <v>40</v>
      </c>
      <c r="C13" s="211">
        <f>'Mar Inv'!C13</f>
        <v>0</v>
      </c>
      <c r="D13" s="211">
        <f>'Mar Inv'!F13</f>
        <v>0</v>
      </c>
      <c r="E13" s="211">
        <f>'Apr DJ'!I48</f>
        <v>0</v>
      </c>
      <c r="F13" s="211">
        <f t="shared" si="0"/>
        <v>0</v>
      </c>
      <c r="G13" s="211">
        <f t="shared" si="1"/>
        <v>0</v>
      </c>
      <c r="H13" s="212" t="e">
        <f t="shared" si="2"/>
        <v>#DIV/0!</v>
      </c>
    </row>
    <row r="14" spans="2:8" ht="15.75" thickBot="1" x14ac:dyDescent="0.3">
      <c r="B14" s="161" t="s">
        <v>41</v>
      </c>
      <c r="C14" s="213">
        <f>'Mar Inv'!C14</f>
        <v>0</v>
      </c>
      <c r="D14" s="213">
        <f>'Mar Inv'!F14</f>
        <v>0</v>
      </c>
      <c r="E14" s="213">
        <f>'Apr DJ'!J48</f>
        <v>0</v>
      </c>
      <c r="F14" s="213">
        <f t="shared" si="0"/>
        <v>0</v>
      </c>
      <c r="G14" s="213">
        <f t="shared" si="1"/>
        <v>0</v>
      </c>
      <c r="H14" s="214" t="e">
        <f t="shared" si="2"/>
        <v>#DIV/0!</v>
      </c>
    </row>
    <row r="15" spans="2:8" x14ac:dyDescent="0.25">
      <c r="B15" s="161" t="s">
        <v>15</v>
      </c>
      <c r="C15" s="213">
        <f>'Mar Inv'!C15</f>
        <v>0</v>
      </c>
      <c r="D15" s="213">
        <f>'Mar Inv'!F15</f>
        <v>0</v>
      </c>
      <c r="E15" s="213">
        <f>'Apr DJ'!K48</f>
        <v>0</v>
      </c>
      <c r="F15" s="213">
        <f t="shared" si="0"/>
        <v>0</v>
      </c>
      <c r="G15" s="213">
        <f t="shared" si="1"/>
        <v>0</v>
      </c>
      <c r="H15" s="214" t="e">
        <f t="shared" si="2"/>
        <v>#DIV/0!</v>
      </c>
    </row>
    <row r="16" spans="2:8" ht="30.75" thickBot="1" x14ac:dyDescent="0.3">
      <c r="B16" s="162" t="s">
        <v>42</v>
      </c>
      <c r="C16" s="215">
        <f>'Mar Inv'!C16</f>
        <v>0</v>
      </c>
      <c r="D16" s="215">
        <f>'Mar Inv'!F16</f>
        <v>0</v>
      </c>
      <c r="E16" s="215">
        <f>'Apr DJ'!L$48</f>
        <v>0</v>
      </c>
      <c r="F16" s="215">
        <f t="shared" si="0"/>
        <v>0</v>
      </c>
      <c r="G16" s="215">
        <f t="shared" si="1"/>
        <v>0</v>
      </c>
      <c r="H16" s="216" t="e">
        <f t="shared" si="2"/>
        <v>#DIV/0!</v>
      </c>
    </row>
    <row r="17" spans="2:8" x14ac:dyDescent="0.25">
      <c r="B17" s="163" t="s">
        <v>14</v>
      </c>
      <c r="C17" s="217">
        <f>'Mar Inv'!C17</f>
        <v>0</v>
      </c>
      <c r="D17" s="217">
        <f>'Mar Inv'!F17</f>
        <v>0</v>
      </c>
      <c r="E17" s="217">
        <f>'Apr DJ'!M48</f>
        <v>0</v>
      </c>
      <c r="F17" s="217">
        <v>0</v>
      </c>
      <c r="G17" s="217">
        <v>0</v>
      </c>
      <c r="H17" s="218" t="e">
        <f t="shared" si="2"/>
        <v>#DIV/0!</v>
      </c>
    </row>
    <row r="18" spans="2:8" ht="30" x14ac:dyDescent="0.25">
      <c r="B18" s="113" t="s">
        <v>16</v>
      </c>
      <c r="C18" s="219">
        <f>'Mar Inv'!C18</f>
        <v>0</v>
      </c>
      <c r="D18" s="219">
        <f>'Mar Inv'!F18</f>
        <v>0</v>
      </c>
      <c r="E18" s="219">
        <f>'Apr DJ'!N48</f>
        <v>0</v>
      </c>
      <c r="F18" s="219">
        <f t="shared" si="0"/>
        <v>0</v>
      </c>
      <c r="G18" s="219">
        <f t="shared" si="1"/>
        <v>0</v>
      </c>
      <c r="H18" s="220" t="e">
        <f t="shared" si="2"/>
        <v>#DIV/0!</v>
      </c>
    </row>
    <row r="19" spans="2:8" ht="60" x14ac:dyDescent="0.25">
      <c r="B19" s="113" t="s">
        <v>43</v>
      </c>
      <c r="C19" s="219">
        <f>'Mar Inv'!C19</f>
        <v>0</v>
      </c>
      <c r="D19" s="219">
        <f>'Mar Inv'!F19</f>
        <v>0</v>
      </c>
      <c r="E19" s="219">
        <f>'Apr DJ'!O48</f>
        <v>0</v>
      </c>
      <c r="F19" s="219">
        <f t="shared" si="0"/>
        <v>0</v>
      </c>
      <c r="G19" s="219">
        <f t="shared" si="1"/>
        <v>0</v>
      </c>
      <c r="H19" s="220" t="e">
        <f t="shared" si="2"/>
        <v>#DIV/0!</v>
      </c>
    </row>
    <row r="20" spans="2:8" ht="60" x14ac:dyDescent="0.25">
      <c r="B20" s="113" t="s">
        <v>44</v>
      </c>
      <c r="C20" s="219">
        <f>'Mar Inv'!C20</f>
        <v>0</v>
      </c>
      <c r="D20" s="219">
        <f>'Mar Inv'!F20</f>
        <v>0</v>
      </c>
      <c r="E20" s="219">
        <f>'Apr DJ'!P48</f>
        <v>0</v>
      </c>
      <c r="F20" s="219">
        <f t="shared" si="0"/>
        <v>0</v>
      </c>
      <c r="G20" s="219">
        <f t="shared" si="1"/>
        <v>0</v>
      </c>
      <c r="H20" s="220" t="e">
        <f t="shared" si="2"/>
        <v>#DIV/0!</v>
      </c>
    </row>
    <row r="21" spans="2:8" x14ac:dyDescent="0.25">
      <c r="B21" s="113" t="s">
        <v>45</v>
      </c>
      <c r="C21" s="219">
        <f>'Mar Inv'!C21</f>
        <v>0</v>
      </c>
      <c r="D21" s="219">
        <f>'Mar Inv'!F21</f>
        <v>0</v>
      </c>
      <c r="E21" s="219">
        <f>'Apr DJ'!Q48</f>
        <v>0</v>
      </c>
      <c r="F21" s="219">
        <f t="shared" si="0"/>
        <v>0</v>
      </c>
      <c r="G21" s="219">
        <f t="shared" si="1"/>
        <v>0</v>
      </c>
      <c r="H21" s="220" t="e">
        <f t="shared" si="2"/>
        <v>#DIV/0!</v>
      </c>
    </row>
    <row r="22" spans="2:8" ht="45" x14ac:dyDescent="0.25">
      <c r="B22" s="113" t="s">
        <v>46</v>
      </c>
      <c r="C22" s="219">
        <f>'Mar Inv'!C22</f>
        <v>0</v>
      </c>
      <c r="D22" s="219">
        <f>'Mar Inv'!F22</f>
        <v>0</v>
      </c>
      <c r="E22" s="219">
        <f>'Apr DJ'!R48</f>
        <v>0</v>
      </c>
      <c r="F22" s="219">
        <f t="shared" si="0"/>
        <v>0</v>
      </c>
      <c r="G22" s="219">
        <f t="shared" si="1"/>
        <v>0</v>
      </c>
      <c r="H22" s="220" t="e">
        <f t="shared" si="2"/>
        <v>#DIV/0!</v>
      </c>
    </row>
    <row r="23" spans="2:8" ht="45" x14ac:dyDescent="0.25">
      <c r="B23" s="113" t="s">
        <v>104</v>
      </c>
      <c r="C23" s="219">
        <f>'Mar Inv'!C23</f>
        <v>0</v>
      </c>
      <c r="D23" s="219">
        <f>'Mar Inv'!F23</f>
        <v>0</v>
      </c>
      <c r="E23" s="219">
        <f>'Apr DJ'!S48</f>
        <v>0</v>
      </c>
      <c r="F23" s="219">
        <f t="shared" si="0"/>
        <v>0</v>
      </c>
      <c r="G23" s="219">
        <f t="shared" si="1"/>
        <v>0</v>
      </c>
      <c r="H23" s="220" t="e">
        <f t="shared" si="2"/>
        <v>#DIV/0!</v>
      </c>
    </row>
    <row r="24" spans="2:8" ht="30" x14ac:dyDescent="0.25">
      <c r="B24" s="114" t="s">
        <v>17</v>
      </c>
      <c r="C24" s="221">
        <f>'Mar Inv'!C24</f>
        <v>0</v>
      </c>
      <c r="D24" s="221">
        <f>'Mar Inv'!F24</f>
        <v>0</v>
      </c>
      <c r="E24" s="221">
        <f>'Apr DJ'!T48</f>
        <v>0</v>
      </c>
      <c r="F24" s="221">
        <f t="shared" si="0"/>
        <v>0</v>
      </c>
      <c r="G24" s="221">
        <f t="shared" si="1"/>
        <v>0</v>
      </c>
      <c r="H24" s="222" t="e">
        <f t="shared" si="2"/>
        <v>#DIV/0!</v>
      </c>
    </row>
    <row r="25" spans="2:8" x14ac:dyDescent="0.25">
      <c r="B25" s="114" t="s">
        <v>18</v>
      </c>
      <c r="C25" s="221">
        <f>'Mar Inv'!C25</f>
        <v>0</v>
      </c>
      <c r="D25" s="221">
        <f>'Mar Inv'!F25</f>
        <v>0</v>
      </c>
      <c r="E25" s="221">
        <f>'Apr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3" priority="1" operator="lessThan">
      <formula>0</formula>
    </cfRule>
  </conditionalFormatting>
  <pageMargins left="0.7" right="0.7" top="0.75" bottom="0.75" header="0.3" footer="0.3"/>
  <pageSetup scale="55"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63C0-F040-47D1-8726-FDA2CBA56407}">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'Apr Inv'!C5</f>
        <v>0</v>
      </c>
      <c r="C1" s="343"/>
      <c r="D1" s="343"/>
      <c r="E1" s="343"/>
      <c r="F1" s="343"/>
      <c r="G1" s="343"/>
      <c r="I1" s="235"/>
      <c r="J1" s="235"/>
      <c r="K1" s="235" t="s">
        <v>24</v>
      </c>
      <c r="L1" s="344" t="str">
        <f>'Apr Inv'!F5</f>
        <v>April 2025</v>
      </c>
      <c r="M1" s="344"/>
      <c r="N1" s="344"/>
      <c r="O1" s="344"/>
    </row>
    <row r="2" spans="1:21" x14ac:dyDescent="0.25">
      <c r="A2" s="233" t="s">
        <v>20</v>
      </c>
      <c r="B2" s="345">
        <f>'Apr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DAA4-2CE2-42D7-B77D-73A4655C1296}">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5.7109375" style="98" customWidth="1"/>
    <col min="10"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132</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'Apr Inv'!C10</f>
        <v>0</v>
      </c>
      <c r="D10" s="209">
        <f>'Apr Inv'!F10</f>
        <v>0</v>
      </c>
      <c r="E10" s="209">
        <f>'May DJ'!F48</f>
        <v>0</v>
      </c>
      <c r="F10" s="209">
        <f>ROUND(SUM(D10:E10),2)</f>
        <v>0</v>
      </c>
      <c r="G10" s="209">
        <f>ROUND(C10-F10,2)</f>
        <v>0</v>
      </c>
      <c r="H10" s="210" t="e">
        <f>F10/C10</f>
        <v>#DIV/0!</v>
      </c>
    </row>
    <row r="11" spans="2:8" x14ac:dyDescent="0.25">
      <c r="B11" s="106" t="s">
        <v>12</v>
      </c>
      <c r="C11" s="211">
        <f>'Apr Inv'!C11</f>
        <v>0</v>
      </c>
      <c r="D11" s="211">
        <f>'Apr Inv'!F11</f>
        <v>0</v>
      </c>
      <c r="E11" s="211">
        <f>'May DJ'!G48</f>
        <v>0</v>
      </c>
      <c r="F11" s="211">
        <f t="shared" ref="F11:F25" si="0">ROUND(SUM(D11:E11),2)</f>
        <v>0</v>
      </c>
      <c r="G11" s="211">
        <f t="shared" ref="G11:G25" si="1">ROUND(C11-F11,2)</f>
        <v>0</v>
      </c>
      <c r="H11" s="212" t="e">
        <f t="shared" ref="H11:H26" si="2">F11/C11</f>
        <v>#DIV/0!</v>
      </c>
    </row>
    <row r="12" spans="2:8" x14ac:dyDescent="0.25">
      <c r="B12" s="106" t="s">
        <v>13</v>
      </c>
      <c r="C12" s="211">
        <f>'Apr Inv'!C12</f>
        <v>0</v>
      </c>
      <c r="D12" s="211">
        <f>'Apr Inv'!F12</f>
        <v>0</v>
      </c>
      <c r="E12" s="211">
        <f>'May DJ'!H48</f>
        <v>0</v>
      </c>
      <c r="F12" s="211">
        <f t="shared" si="0"/>
        <v>0</v>
      </c>
      <c r="G12" s="211">
        <f t="shared" si="1"/>
        <v>0</v>
      </c>
      <c r="H12" s="212" t="e">
        <f t="shared" si="2"/>
        <v>#DIV/0!</v>
      </c>
    </row>
    <row r="13" spans="2:8" ht="15.75" thickBot="1" x14ac:dyDescent="0.3">
      <c r="B13" s="106" t="s">
        <v>40</v>
      </c>
      <c r="C13" s="211">
        <f>'Apr Inv'!C13</f>
        <v>0</v>
      </c>
      <c r="D13" s="211">
        <f>'Apr Inv'!F13</f>
        <v>0</v>
      </c>
      <c r="E13" s="211">
        <f>'May DJ'!I48</f>
        <v>0</v>
      </c>
      <c r="F13" s="211">
        <f t="shared" si="0"/>
        <v>0</v>
      </c>
      <c r="G13" s="211">
        <f t="shared" si="1"/>
        <v>0</v>
      </c>
      <c r="H13" s="212" t="e">
        <f t="shared" si="2"/>
        <v>#DIV/0!</v>
      </c>
    </row>
    <row r="14" spans="2:8" ht="15.75" thickBot="1" x14ac:dyDescent="0.3">
      <c r="B14" s="161" t="s">
        <v>41</v>
      </c>
      <c r="C14" s="213">
        <f>'Apr Inv'!C14</f>
        <v>0</v>
      </c>
      <c r="D14" s="213">
        <f>'Apr Inv'!F14</f>
        <v>0</v>
      </c>
      <c r="E14" s="213">
        <f>'May DJ'!J48</f>
        <v>0</v>
      </c>
      <c r="F14" s="213">
        <f t="shared" si="0"/>
        <v>0</v>
      </c>
      <c r="G14" s="213">
        <f t="shared" si="1"/>
        <v>0</v>
      </c>
      <c r="H14" s="214" t="e">
        <f t="shared" si="2"/>
        <v>#DIV/0!</v>
      </c>
    </row>
    <row r="15" spans="2:8" x14ac:dyDescent="0.25">
      <c r="B15" s="161" t="s">
        <v>15</v>
      </c>
      <c r="C15" s="213">
        <f>'Apr Inv'!C15</f>
        <v>0</v>
      </c>
      <c r="D15" s="213">
        <f>'Apr Inv'!F15</f>
        <v>0</v>
      </c>
      <c r="E15" s="213">
        <f>'May DJ'!K48</f>
        <v>0</v>
      </c>
      <c r="F15" s="213">
        <f t="shared" si="0"/>
        <v>0</v>
      </c>
      <c r="G15" s="213">
        <f t="shared" si="1"/>
        <v>0</v>
      </c>
      <c r="H15" s="214" t="e">
        <f t="shared" si="2"/>
        <v>#DIV/0!</v>
      </c>
    </row>
    <row r="16" spans="2:8" ht="30.75" thickBot="1" x14ac:dyDescent="0.3">
      <c r="B16" s="162" t="s">
        <v>42</v>
      </c>
      <c r="C16" s="215">
        <f>'Apr Inv'!C16</f>
        <v>0</v>
      </c>
      <c r="D16" s="215">
        <f>'Apr Inv'!F16</f>
        <v>0</v>
      </c>
      <c r="E16" s="215">
        <f>'May DJ'!L$48</f>
        <v>0</v>
      </c>
      <c r="F16" s="215">
        <f t="shared" si="0"/>
        <v>0</v>
      </c>
      <c r="G16" s="215">
        <f t="shared" si="1"/>
        <v>0</v>
      </c>
      <c r="H16" s="216" t="e">
        <f t="shared" si="2"/>
        <v>#DIV/0!</v>
      </c>
    </row>
    <row r="17" spans="2:8" x14ac:dyDescent="0.25">
      <c r="B17" s="163" t="s">
        <v>14</v>
      </c>
      <c r="C17" s="217">
        <f>'Apr Inv'!C17</f>
        <v>0</v>
      </c>
      <c r="D17" s="217">
        <f>'Apr Inv'!F17</f>
        <v>0</v>
      </c>
      <c r="E17" s="217">
        <f>'May DJ'!M48</f>
        <v>0</v>
      </c>
      <c r="F17" s="217">
        <f t="shared" ref="F17" si="3">ROUND(SUM(D17:E17),2)</f>
        <v>0</v>
      </c>
      <c r="G17" s="217">
        <f t="shared" ref="G17" si="4">ROUND(C17-F17,2)</f>
        <v>0</v>
      </c>
      <c r="H17" s="218" t="e">
        <f t="shared" si="2"/>
        <v>#DIV/0!</v>
      </c>
    </row>
    <row r="18" spans="2:8" ht="30" x14ac:dyDescent="0.25">
      <c r="B18" s="113" t="s">
        <v>16</v>
      </c>
      <c r="C18" s="219">
        <f>'Apr Inv'!C18</f>
        <v>0</v>
      </c>
      <c r="D18" s="219">
        <f>'Apr Inv'!F18</f>
        <v>0</v>
      </c>
      <c r="E18" s="219">
        <f>'May DJ'!N48</f>
        <v>0</v>
      </c>
      <c r="F18" s="219">
        <f t="shared" si="0"/>
        <v>0</v>
      </c>
      <c r="G18" s="219">
        <f t="shared" si="1"/>
        <v>0</v>
      </c>
      <c r="H18" s="220" t="e">
        <f t="shared" si="2"/>
        <v>#DIV/0!</v>
      </c>
    </row>
    <row r="19" spans="2:8" ht="60" x14ac:dyDescent="0.25">
      <c r="B19" s="113" t="s">
        <v>43</v>
      </c>
      <c r="C19" s="219">
        <f>'Apr Inv'!C19</f>
        <v>0</v>
      </c>
      <c r="D19" s="219">
        <f>'Apr Inv'!F19</f>
        <v>0</v>
      </c>
      <c r="E19" s="219">
        <f>'May DJ'!O48</f>
        <v>0</v>
      </c>
      <c r="F19" s="219">
        <f t="shared" si="0"/>
        <v>0</v>
      </c>
      <c r="G19" s="219">
        <f t="shared" si="1"/>
        <v>0</v>
      </c>
      <c r="H19" s="220" t="e">
        <f t="shared" si="2"/>
        <v>#DIV/0!</v>
      </c>
    </row>
    <row r="20" spans="2:8" ht="60" x14ac:dyDescent="0.25">
      <c r="B20" s="113" t="s">
        <v>44</v>
      </c>
      <c r="C20" s="219">
        <f>'Apr Inv'!C20</f>
        <v>0</v>
      </c>
      <c r="D20" s="219">
        <f>'Apr Inv'!F20</f>
        <v>0</v>
      </c>
      <c r="E20" s="219">
        <f>'May DJ'!P48</f>
        <v>0</v>
      </c>
      <c r="F20" s="219">
        <f t="shared" si="0"/>
        <v>0</v>
      </c>
      <c r="G20" s="219">
        <f t="shared" si="1"/>
        <v>0</v>
      </c>
      <c r="H20" s="220" t="e">
        <f t="shared" si="2"/>
        <v>#DIV/0!</v>
      </c>
    </row>
    <row r="21" spans="2:8" x14ac:dyDescent="0.25">
      <c r="B21" s="113" t="s">
        <v>45</v>
      </c>
      <c r="C21" s="219">
        <f>'Apr Inv'!C21</f>
        <v>0</v>
      </c>
      <c r="D21" s="219">
        <f>'Apr Inv'!F21</f>
        <v>0</v>
      </c>
      <c r="E21" s="219">
        <f>'May DJ'!Q48</f>
        <v>0</v>
      </c>
      <c r="F21" s="219">
        <f t="shared" si="0"/>
        <v>0</v>
      </c>
      <c r="G21" s="219">
        <f t="shared" si="1"/>
        <v>0</v>
      </c>
      <c r="H21" s="220" t="e">
        <f t="shared" si="2"/>
        <v>#DIV/0!</v>
      </c>
    </row>
    <row r="22" spans="2:8" ht="45" x14ac:dyDescent="0.25">
      <c r="B22" s="113" t="s">
        <v>46</v>
      </c>
      <c r="C22" s="219">
        <f>'Apr Inv'!C22</f>
        <v>0</v>
      </c>
      <c r="D22" s="219">
        <f>'Apr Inv'!F22</f>
        <v>0</v>
      </c>
      <c r="E22" s="219">
        <f>'May DJ'!R48</f>
        <v>0</v>
      </c>
      <c r="F22" s="219">
        <f t="shared" si="0"/>
        <v>0</v>
      </c>
      <c r="G22" s="219">
        <f t="shared" si="1"/>
        <v>0</v>
      </c>
      <c r="H22" s="220" t="e">
        <f t="shared" si="2"/>
        <v>#DIV/0!</v>
      </c>
    </row>
    <row r="23" spans="2:8" ht="45" x14ac:dyDescent="0.25">
      <c r="B23" s="113" t="s">
        <v>104</v>
      </c>
      <c r="C23" s="219">
        <f>'Apr Inv'!C23</f>
        <v>0</v>
      </c>
      <c r="D23" s="219">
        <f>'Apr Inv'!F23</f>
        <v>0</v>
      </c>
      <c r="E23" s="219">
        <f>'May DJ'!S48</f>
        <v>0</v>
      </c>
      <c r="F23" s="219">
        <f t="shared" si="0"/>
        <v>0</v>
      </c>
      <c r="G23" s="219">
        <f t="shared" si="1"/>
        <v>0</v>
      </c>
      <c r="H23" s="220" t="e">
        <f t="shared" si="2"/>
        <v>#DIV/0!</v>
      </c>
    </row>
    <row r="24" spans="2:8" ht="30" x14ac:dyDescent="0.25">
      <c r="B24" s="114" t="s">
        <v>17</v>
      </c>
      <c r="C24" s="221">
        <f>'Apr Inv'!C24</f>
        <v>0</v>
      </c>
      <c r="D24" s="221">
        <f>'Apr Inv'!F24</f>
        <v>0</v>
      </c>
      <c r="E24" s="221">
        <f>'May DJ'!T48</f>
        <v>0</v>
      </c>
      <c r="F24" s="221">
        <f t="shared" si="0"/>
        <v>0</v>
      </c>
      <c r="G24" s="221">
        <f t="shared" si="1"/>
        <v>0</v>
      </c>
      <c r="H24" s="222" t="e">
        <f t="shared" si="2"/>
        <v>#DIV/0!</v>
      </c>
    </row>
    <row r="25" spans="2:8" x14ac:dyDescent="0.25">
      <c r="B25" s="114" t="s">
        <v>18</v>
      </c>
      <c r="C25" s="221">
        <f>'Apr Inv'!C25</f>
        <v>0</v>
      </c>
      <c r="D25" s="221">
        <f>'Apr Inv'!F25</f>
        <v>0</v>
      </c>
      <c r="E25" s="221">
        <f>'May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2" priority="1" operator="lessThan">
      <formula>0</formula>
    </cfRule>
  </conditionalFormatting>
  <pageMargins left="0.7" right="0.7" top="0.75" bottom="0.75" header="0.3" footer="0.3"/>
  <pageSetup scale="5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DFC2-41F2-4CB5-A5A2-B217766F1215}">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'May Inv'!C5</f>
        <v>0</v>
      </c>
      <c r="C1" s="343"/>
      <c r="D1" s="343"/>
      <c r="E1" s="343"/>
      <c r="F1" s="343"/>
      <c r="G1" s="343"/>
      <c r="I1" s="235"/>
      <c r="J1" s="235"/>
      <c r="K1" s="235" t="s">
        <v>24</v>
      </c>
      <c r="L1" s="344" t="str">
        <f>'May Inv'!F5</f>
        <v>May 2025</v>
      </c>
      <c r="M1" s="344"/>
      <c r="N1" s="344"/>
      <c r="O1" s="344"/>
    </row>
    <row r="2" spans="1:21" x14ac:dyDescent="0.25">
      <c r="A2" s="233" t="s">
        <v>20</v>
      </c>
      <c r="B2" s="345">
        <f>'May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0152-580C-45A1-90B8-82EBC3054D68}">
  <sheetPr>
    <tabColor rgb="FF7030A0"/>
  </sheetPr>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6.5703125" style="98" customWidth="1"/>
    <col min="10"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133</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'Amendments &amp; Reallocations'!K41</f>
        <v>0</v>
      </c>
      <c r="D10" s="209">
        <f>'May Inv'!F10</f>
        <v>0</v>
      </c>
      <c r="E10" s="209">
        <f>'June DJ'!F48</f>
        <v>0</v>
      </c>
      <c r="F10" s="209">
        <f>ROUND(SUM(D10:E10),2)</f>
        <v>0</v>
      </c>
      <c r="G10" s="209">
        <f>ROUND(C10-F10,2)</f>
        <v>0</v>
      </c>
      <c r="H10" s="210" t="e">
        <f>F10/C10</f>
        <v>#DIV/0!</v>
      </c>
    </row>
    <row r="11" spans="2:8" x14ac:dyDescent="0.25">
      <c r="B11" s="106" t="s">
        <v>12</v>
      </c>
      <c r="C11" s="211">
        <f>'Amendments &amp; Reallocations'!K42</f>
        <v>0</v>
      </c>
      <c r="D11" s="211">
        <f>'May Inv'!F11</f>
        <v>0</v>
      </c>
      <c r="E11" s="211">
        <f>'June DJ'!G48</f>
        <v>0</v>
      </c>
      <c r="F11" s="211">
        <f t="shared" ref="F11:F25" si="0">ROUND(SUM(D11:E11),2)</f>
        <v>0</v>
      </c>
      <c r="G11" s="211">
        <f t="shared" ref="G11:G25" si="1">ROUND(C11-F11,2)</f>
        <v>0</v>
      </c>
      <c r="H11" s="212" t="e">
        <f t="shared" ref="H11:H26" si="2">F11/C11</f>
        <v>#DIV/0!</v>
      </c>
    </row>
    <row r="12" spans="2:8" x14ac:dyDescent="0.25">
      <c r="B12" s="106" t="s">
        <v>13</v>
      </c>
      <c r="C12" s="211">
        <f>'Amendments &amp; Reallocations'!K43</f>
        <v>0</v>
      </c>
      <c r="D12" s="211">
        <f>'May Inv'!F12</f>
        <v>0</v>
      </c>
      <c r="E12" s="211">
        <f>'June DJ'!H48</f>
        <v>0</v>
      </c>
      <c r="F12" s="211">
        <f t="shared" si="0"/>
        <v>0</v>
      </c>
      <c r="G12" s="211">
        <f t="shared" si="1"/>
        <v>0</v>
      </c>
      <c r="H12" s="212" t="e">
        <f t="shared" si="2"/>
        <v>#DIV/0!</v>
      </c>
    </row>
    <row r="13" spans="2:8" ht="15.75" thickBot="1" x14ac:dyDescent="0.3">
      <c r="B13" s="106" t="s">
        <v>40</v>
      </c>
      <c r="C13" s="211">
        <f>'Amendments &amp; Reallocations'!K44</f>
        <v>0</v>
      </c>
      <c r="D13" s="211">
        <f>'May Inv'!F13</f>
        <v>0</v>
      </c>
      <c r="E13" s="211">
        <f>'June DJ'!I48</f>
        <v>0</v>
      </c>
      <c r="F13" s="211">
        <f t="shared" si="0"/>
        <v>0</v>
      </c>
      <c r="G13" s="211">
        <f t="shared" si="1"/>
        <v>0</v>
      </c>
      <c r="H13" s="212" t="e">
        <f t="shared" si="2"/>
        <v>#DIV/0!</v>
      </c>
    </row>
    <row r="14" spans="2:8" ht="15.75" thickBot="1" x14ac:dyDescent="0.3">
      <c r="B14" s="161" t="s">
        <v>41</v>
      </c>
      <c r="C14" s="213">
        <f>'Amendments &amp; Reallocations'!K45</f>
        <v>0</v>
      </c>
      <c r="D14" s="213">
        <f>'May Inv'!F14</f>
        <v>0</v>
      </c>
      <c r="E14" s="213">
        <f>'June DJ'!J48</f>
        <v>0</v>
      </c>
      <c r="F14" s="213">
        <f t="shared" si="0"/>
        <v>0</v>
      </c>
      <c r="G14" s="213">
        <f t="shared" si="1"/>
        <v>0</v>
      </c>
      <c r="H14" s="214" t="e">
        <f t="shared" si="2"/>
        <v>#DIV/0!</v>
      </c>
    </row>
    <row r="15" spans="2:8" x14ac:dyDescent="0.25">
      <c r="B15" s="161" t="s">
        <v>15</v>
      </c>
      <c r="C15" s="213">
        <f>'Amendments &amp; Reallocations'!K46</f>
        <v>0</v>
      </c>
      <c r="D15" s="213">
        <f>'May Inv'!F15</f>
        <v>0</v>
      </c>
      <c r="E15" s="213">
        <f>'June DJ'!K48</f>
        <v>0</v>
      </c>
      <c r="F15" s="213">
        <f t="shared" si="0"/>
        <v>0</v>
      </c>
      <c r="G15" s="213">
        <f t="shared" si="1"/>
        <v>0</v>
      </c>
      <c r="H15" s="214" t="e">
        <f t="shared" si="2"/>
        <v>#DIV/0!</v>
      </c>
    </row>
    <row r="16" spans="2:8" ht="30.75" thickBot="1" x14ac:dyDescent="0.3">
      <c r="B16" s="162" t="s">
        <v>42</v>
      </c>
      <c r="C16" s="215">
        <f>'Amendments &amp; Reallocations'!K47</f>
        <v>0</v>
      </c>
      <c r="D16" s="215">
        <f>'May Inv'!F16</f>
        <v>0</v>
      </c>
      <c r="E16" s="215">
        <f>'June DJ'!L$48</f>
        <v>0</v>
      </c>
      <c r="F16" s="215">
        <f t="shared" si="0"/>
        <v>0</v>
      </c>
      <c r="G16" s="215">
        <f t="shared" si="1"/>
        <v>0</v>
      </c>
      <c r="H16" s="216" t="e">
        <f t="shared" si="2"/>
        <v>#DIV/0!</v>
      </c>
    </row>
    <row r="17" spans="2:8" x14ac:dyDescent="0.25">
      <c r="B17" s="163" t="s">
        <v>14</v>
      </c>
      <c r="C17" s="217">
        <f>'Amendments &amp; Reallocations'!K48</f>
        <v>0</v>
      </c>
      <c r="D17" s="217">
        <f>'May Inv'!F17</f>
        <v>0</v>
      </c>
      <c r="E17" s="217">
        <f>'June DJ'!M48</f>
        <v>0</v>
      </c>
      <c r="F17" s="217">
        <f t="shared" ref="F17" si="3">ROUND(SUM(D17:E17),2)</f>
        <v>0</v>
      </c>
      <c r="G17" s="217">
        <f t="shared" ref="G17" si="4">ROUND(C17-F17,2)</f>
        <v>0</v>
      </c>
      <c r="H17" s="218" t="e">
        <f t="shared" si="2"/>
        <v>#DIV/0!</v>
      </c>
    </row>
    <row r="18" spans="2:8" ht="30" x14ac:dyDescent="0.25">
      <c r="B18" s="113" t="s">
        <v>16</v>
      </c>
      <c r="C18" s="219">
        <f>'Amendments &amp; Reallocations'!K49</f>
        <v>0</v>
      </c>
      <c r="D18" s="219">
        <f>'May Inv'!F18</f>
        <v>0</v>
      </c>
      <c r="E18" s="219">
        <f>'June DJ'!N48</f>
        <v>0</v>
      </c>
      <c r="F18" s="219">
        <f t="shared" si="0"/>
        <v>0</v>
      </c>
      <c r="G18" s="219">
        <f t="shared" si="1"/>
        <v>0</v>
      </c>
      <c r="H18" s="220" t="e">
        <f t="shared" si="2"/>
        <v>#DIV/0!</v>
      </c>
    </row>
    <row r="19" spans="2:8" ht="60" x14ac:dyDescent="0.25">
      <c r="B19" s="113" t="s">
        <v>43</v>
      </c>
      <c r="C19" s="219">
        <f>'Amendments &amp; Reallocations'!K50</f>
        <v>0</v>
      </c>
      <c r="D19" s="219">
        <f>'May Inv'!F19</f>
        <v>0</v>
      </c>
      <c r="E19" s="219">
        <f>'June DJ'!O48</f>
        <v>0</v>
      </c>
      <c r="F19" s="219">
        <f t="shared" si="0"/>
        <v>0</v>
      </c>
      <c r="G19" s="219">
        <f t="shared" si="1"/>
        <v>0</v>
      </c>
      <c r="H19" s="220" t="e">
        <f t="shared" si="2"/>
        <v>#DIV/0!</v>
      </c>
    </row>
    <row r="20" spans="2:8" ht="60" x14ac:dyDescent="0.25">
      <c r="B20" s="113" t="s">
        <v>44</v>
      </c>
      <c r="C20" s="219">
        <f>'Amendments &amp; Reallocations'!K51</f>
        <v>0</v>
      </c>
      <c r="D20" s="219">
        <f>'May Inv'!F20</f>
        <v>0</v>
      </c>
      <c r="E20" s="219">
        <f>'June DJ'!P48</f>
        <v>0</v>
      </c>
      <c r="F20" s="219">
        <f t="shared" si="0"/>
        <v>0</v>
      </c>
      <c r="G20" s="219">
        <f t="shared" si="1"/>
        <v>0</v>
      </c>
      <c r="H20" s="220" t="e">
        <f t="shared" si="2"/>
        <v>#DIV/0!</v>
      </c>
    </row>
    <row r="21" spans="2:8" x14ac:dyDescent="0.25">
      <c r="B21" s="113" t="s">
        <v>45</v>
      </c>
      <c r="C21" s="219">
        <f>'Amendments &amp; Reallocations'!K52</f>
        <v>0</v>
      </c>
      <c r="D21" s="219">
        <f>'May Inv'!F21</f>
        <v>0</v>
      </c>
      <c r="E21" s="219">
        <f>'June DJ'!Q48</f>
        <v>0</v>
      </c>
      <c r="F21" s="219">
        <f t="shared" si="0"/>
        <v>0</v>
      </c>
      <c r="G21" s="219">
        <f t="shared" si="1"/>
        <v>0</v>
      </c>
      <c r="H21" s="220" t="e">
        <f t="shared" si="2"/>
        <v>#DIV/0!</v>
      </c>
    </row>
    <row r="22" spans="2:8" ht="45" x14ac:dyDescent="0.25">
      <c r="B22" s="113" t="s">
        <v>46</v>
      </c>
      <c r="C22" s="219">
        <f>'Amendments &amp; Reallocations'!K53</f>
        <v>0</v>
      </c>
      <c r="D22" s="219">
        <f>'May Inv'!F22</f>
        <v>0</v>
      </c>
      <c r="E22" s="219">
        <f>'June DJ'!R48</f>
        <v>0</v>
      </c>
      <c r="F22" s="219">
        <f t="shared" si="0"/>
        <v>0</v>
      </c>
      <c r="G22" s="219">
        <f t="shared" si="1"/>
        <v>0</v>
      </c>
      <c r="H22" s="220" t="e">
        <f t="shared" si="2"/>
        <v>#DIV/0!</v>
      </c>
    </row>
    <row r="23" spans="2:8" ht="45" x14ac:dyDescent="0.25">
      <c r="B23" s="113" t="s">
        <v>104</v>
      </c>
      <c r="C23" s="219">
        <f>'Amendments &amp; Reallocations'!K54</f>
        <v>0</v>
      </c>
      <c r="D23" s="219">
        <f>'May Inv'!F23</f>
        <v>0</v>
      </c>
      <c r="E23" s="219">
        <f>'June DJ'!S48</f>
        <v>0</v>
      </c>
      <c r="F23" s="219">
        <f t="shared" si="0"/>
        <v>0</v>
      </c>
      <c r="G23" s="219">
        <f t="shared" si="1"/>
        <v>0</v>
      </c>
      <c r="H23" s="220" t="e">
        <f t="shared" si="2"/>
        <v>#DIV/0!</v>
      </c>
    </row>
    <row r="24" spans="2:8" ht="30" x14ac:dyDescent="0.25">
      <c r="B24" s="114" t="s">
        <v>17</v>
      </c>
      <c r="C24" s="221">
        <f>'Amendments &amp; Reallocations'!K55</f>
        <v>0</v>
      </c>
      <c r="D24" s="221">
        <f>'May Inv'!F24</f>
        <v>0</v>
      </c>
      <c r="E24" s="221">
        <f>'June DJ'!T48</f>
        <v>0</v>
      </c>
      <c r="F24" s="221">
        <f t="shared" si="0"/>
        <v>0</v>
      </c>
      <c r="G24" s="221">
        <f t="shared" si="1"/>
        <v>0</v>
      </c>
      <c r="H24" s="222" t="e">
        <f t="shared" si="2"/>
        <v>#DIV/0!</v>
      </c>
    </row>
    <row r="25" spans="2:8" x14ac:dyDescent="0.25">
      <c r="B25" s="114" t="s">
        <v>18</v>
      </c>
      <c r="C25" s="221">
        <f>'Amendments &amp; Reallocations'!K56</f>
        <v>0</v>
      </c>
      <c r="D25" s="221">
        <f>'May Inv'!F25</f>
        <v>0</v>
      </c>
      <c r="E25" s="221">
        <f>'June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1" priority="1" operator="lessThan">
      <formula>0</formula>
    </cfRule>
  </conditionalFormatting>
  <pageMargins left="0.7" right="0.7" top="0.75" bottom="0.75" header="0.3" footer="0.3"/>
  <pageSetup scale="55"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92F6-F0A7-4C1B-A795-C3476C77077F}">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'June Inv'!C5</f>
        <v>0</v>
      </c>
      <c r="C1" s="343"/>
      <c r="D1" s="343"/>
      <c r="E1" s="343"/>
      <c r="F1" s="343"/>
      <c r="G1" s="343"/>
      <c r="I1" s="235"/>
      <c r="J1" s="235"/>
      <c r="K1" s="235" t="s">
        <v>24</v>
      </c>
      <c r="L1" s="344" t="str">
        <f>'June Inv'!F5</f>
        <v>June 2024</v>
      </c>
      <c r="M1" s="344"/>
      <c r="N1" s="344"/>
      <c r="O1" s="344"/>
    </row>
    <row r="2" spans="1:21" x14ac:dyDescent="0.25">
      <c r="A2" s="233" t="s">
        <v>20</v>
      </c>
      <c r="B2" s="345">
        <f>'June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D1307-96C6-4434-9EBB-F145E1BCFA45}">
  <sheetPr>
    <tabColor rgb="FF7030A0"/>
  </sheetPr>
  <dimension ref="A2:I35"/>
  <sheetViews>
    <sheetView showGridLines="0" view="pageBreakPreview" zoomScaleNormal="100" zoomScaleSheetLayoutView="100" workbookViewId="0">
      <selection activeCell="C5" sqref="C5:D5"/>
    </sheetView>
  </sheetViews>
  <sheetFormatPr defaultColWidth="9.140625" defaultRowHeight="15" x14ac:dyDescent="0.25"/>
  <cols>
    <col min="1" max="1" width="9.140625" style="98"/>
    <col min="2" max="2" width="28.42578125" style="98" customWidth="1"/>
    <col min="3" max="4" width="19.42578125" style="98" customWidth="1"/>
    <col min="5" max="5" width="21.5703125" style="98" customWidth="1"/>
    <col min="6" max="6" width="20.42578125" style="98" customWidth="1"/>
    <col min="7" max="7" width="25.7109375" style="98" customWidth="1"/>
    <col min="8" max="8" width="9.42578125" style="98" bestFit="1" customWidth="1"/>
    <col min="9" max="9" width="7.28515625" style="98" customWidth="1"/>
    <col min="10" max="16384" width="9.140625" style="98"/>
  </cols>
  <sheetData>
    <row r="2" spans="2:8" ht="18.75" x14ac:dyDescent="0.25">
      <c r="B2" s="333" t="s">
        <v>0</v>
      </c>
      <c r="C2" s="333"/>
      <c r="D2" s="333"/>
      <c r="E2" s="333"/>
      <c r="F2" s="333"/>
      <c r="G2" s="333"/>
    </row>
    <row r="3" spans="2:8" ht="18.75" x14ac:dyDescent="0.25">
      <c r="B3" s="333" t="s">
        <v>1</v>
      </c>
      <c r="C3" s="333"/>
      <c r="D3" s="333"/>
      <c r="E3" s="333"/>
      <c r="F3" s="333"/>
      <c r="G3" s="333"/>
    </row>
    <row r="4" spans="2:8" ht="18.75" x14ac:dyDescent="0.25">
      <c r="B4" s="196"/>
      <c r="C4" s="196"/>
      <c r="D4" s="196"/>
      <c r="E4" s="196"/>
      <c r="F4" s="196"/>
      <c r="G4" s="196"/>
    </row>
    <row r="5" spans="2:8" ht="18.75" x14ac:dyDescent="0.3">
      <c r="B5" s="197" t="s">
        <v>2</v>
      </c>
      <c r="C5" s="336">
        <f>'Amendments &amp; Reallocations'!C4</f>
        <v>0</v>
      </c>
      <c r="D5" s="337"/>
      <c r="E5" s="197" t="s">
        <v>3</v>
      </c>
      <c r="F5" s="259" t="s">
        <v>134</v>
      </c>
      <c r="G5" s="260"/>
    </row>
    <row r="6" spans="2:8" x14ac:dyDescent="0.25">
      <c r="B6" s="200"/>
      <c r="C6" s="200"/>
      <c r="D6" s="200"/>
      <c r="E6" s="200"/>
      <c r="F6" s="200"/>
      <c r="G6" s="201"/>
    </row>
    <row r="7" spans="2:8" ht="15.75" thickBot="1" x14ac:dyDescent="0.3">
      <c r="B7" s="200">
        <v>1</v>
      </c>
      <c r="C7" s="200">
        <v>2</v>
      </c>
      <c r="D7" s="200">
        <v>3</v>
      </c>
      <c r="E7" s="200">
        <v>4</v>
      </c>
      <c r="F7" s="200">
        <v>5</v>
      </c>
      <c r="G7" s="200">
        <v>6</v>
      </c>
      <c r="H7" s="200">
        <v>7</v>
      </c>
    </row>
    <row r="8" spans="2:8" x14ac:dyDescent="0.25">
      <c r="B8" s="202"/>
      <c r="C8" s="203"/>
      <c r="D8" s="338" t="s">
        <v>4</v>
      </c>
      <c r="E8" s="338"/>
      <c r="F8" s="203"/>
      <c r="G8" s="204"/>
      <c r="H8" s="204"/>
    </row>
    <row r="9" spans="2:8" ht="30.75" thickBot="1" x14ac:dyDescent="0.3">
      <c r="B9" s="255" t="s">
        <v>5</v>
      </c>
      <c r="C9" s="256" t="s">
        <v>6</v>
      </c>
      <c r="D9" s="256" t="s">
        <v>7</v>
      </c>
      <c r="E9" s="207" t="s">
        <v>8</v>
      </c>
      <c r="F9" s="207" t="s">
        <v>9</v>
      </c>
      <c r="G9" s="257" t="s">
        <v>10</v>
      </c>
      <c r="H9" s="207" t="s">
        <v>119</v>
      </c>
    </row>
    <row r="10" spans="2:8" x14ac:dyDescent="0.25">
      <c r="B10" s="258" t="s">
        <v>11</v>
      </c>
      <c r="C10" s="209">
        <f>'Amendments &amp; Reallocations'!E73</f>
        <v>0</v>
      </c>
      <c r="D10" s="209">
        <f>'June Inv'!F10</f>
        <v>0</v>
      </c>
      <c r="E10" s="209">
        <f>'June 2 DJ'!F48</f>
        <v>0</v>
      </c>
      <c r="F10" s="209">
        <f>ROUND(SUM(D10:E10),2)</f>
        <v>0</v>
      </c>
      <c r="G10" s="209">
        <f>ROUND(C10-F10,2)</f>
        <v>0</v>
      </c>
      <c r="H10" s="210" t="e">
        <f>F10/C10</f>
        <v>#DIV/0!</v>
      </c>
    </row>
    <row r="11" spans="2:8" x14ac:dyDescent="0.25">
      <c r="B11" s="106" t="s">
        <v>12</v>
      </c>
      <c r="C11" s="211">
        <f>'Amendments &amp; Reallocations'!E74</f>
        <v>0</v>
      </c>
      <c r="D11" s="211">
        <f>'June Inv'!F11</f>
        <v>0</v>
      </c>
      <c r="E11" s="211">
        <f>'June 2 DJ'!G48</f>
        <v>0</v>
      </c>
      <c r="F11" s="211">
        <f t="shared" ref="F11:F25" si="0">ROUND(SUM(D11:E11),2)</f>
        <v>0</v>
      </c>
      <c r="G11" s="211">
        <f t="shared" ref="G11:G25" si="1">ROUND(C11-F11,2)</f>
        <v>0</v>
      </c>
      <c r="H11" s="212" t="e">
        <f t="shared" ref="H11:H26" si="2">F11/C11</f>
        <v>#DIV/0!</v>
      </c>
    </row>
    <row r="12" spans="2:8" x14ac:dyDescent="0.25">
      <c r="B12" s="106" t="s">
        <v>13</v>
      </c>
      <c r="C12" s="211">
        <f>'Amendments &amp; Reallocations'!E75</f>
        <v>0</v>
      </c>
      <c r="D12" s="211">
        <f>'June Inv'!F12</f>
        <v>0</v>
      </c>
      <c r="E12" s="211">
        <f>'June 2 DJ'!H48</f>
        <v>0</v>
      </c>
      <c r="F12" s="211">
        <f t="shared" si="0"/>
        <v>0</v>
      </c>
      <c r="G12" s="211">
        <f t="shared" si="1"/>
        <v>0</v>
      </c>
      <c r="H12" s="212" t="e">
        <f t="shared" si="2"/>
        <v>#DIV/0!</v>
      </c>
    </row>
    <row r="13" spans="2:8" ht="15.75" thickBot="1" x14ac:dyDescent="0.3">
      <c r="B13" s="106" t="s">
        <v>40</v>
      </c>
      <c r="C13" s="211">
        <f>'Amendments &amp; Reallocations'!E76</f>
        <v>0</v>
      </c>
      <c r="D13" s="211">
        <f>'June Inv'!F13</f>
        <v>0</v>
      </c>
      <c r="E13" s="211">
        <f>'June 2 DJ'!I48</f>
        <v>0</v>
      </c>
      <c r="F13" s="211">
        <f t="shared" si="0"/>
        <v>0</v>
      </c>
      <c r="G13" s="211">
        <f t="shared" si="1"/>
        <v>0</v>
      </c>
      <c r="H13" s="212" t="e">
        <f t="shared" si="2"/>
        <v>#DIV/0!</v>
      </c>
    </row>
    <row r="14" spans="2:8" ht="15.75" thickBot="1" x14ac:dyDescent="0.3">
      <c r="B14" s="161" t="s">
        <v>41</v>
      </c>
      <c r="C14" s="213">
        <f>'Amendments &amp; Reallocations'!E77</f>
        <v>0</v>
      </c>
      <c r="D14" s="213">
        <f>'June Inv'!F14</f>
        <v>0</v>
      </c>
      <c r="E14" s="213">
        <f>'June 2 DJ'!J48</f>
        <v>0</v>
      </c>
      <c r="F14" s="213">
        <f t="shared" si="0"/>
        <v>0</v>
      </c>
      <c r="G14" s="213">
        <f t="shared" si="1"/>
        <v>0</v>
      </c>
      <c r="H14" s="214" t="e">
        <f t="shared" si="2"/>
        <v>#DIV/0!</v>
      </c>
    </row>
    <row r="15" spans="2:8" x14ac:dyDescent="0.25">
      <c r="B15" s="161" t="s">
        <v>15</v>
      </c>
      <c r="C15" s="213">
        <f>'Amendments &amp; Reallocations'!E78</f>
        <v>0</v>
      </c>
      <c r="D15" s="213">
        <f>'June Inv'!F15</f>
        <v>0</v>
      </c>
      <c r="E15" s="213">
        <f>'June 2 DJ'!K48</f>
        <v>0</v>
      </c>
      <c r="F15" s="213">
        <f t="shared" si="0"/>
        <v>0</v>
      </c>
      <c r="G15" s="213">
        <f t="shared" si="1"/>
        <v>0</v>
      </c>
      <c r="H15" s="214" t="e">
        <f t="shared" si="2"/>
        <v>#DIV/0!</v>
      </c>
    </row>
    <row r="16" spans="2:8" ht="30.75" thickBot="1" x14ac:dyDescent="0.3">
      <c r="B16" s="162" t="s">
        <v>42</v>
      </c>
      <c r="C16" s="215">
        <f>'Amendments &amp; Reallocations'!E79</f>
        <v>0</v>
      </c>
      <c r="D16" s="215">
        <f>'June Inv'!F16</f>
        <v>0</v>
      </c>
      <c r="E16" s="215">
        <f>'June 2 DJ'!L$48</f>
        <v>0</v>
      </c>
      <c r="F16" s="215">
        <f t="shared" si="0"/>
        <v>0</v>
      </c>
      <c r="G16" s="215">
        <f t="shared" si="1"/>
        <v>0</v>
      </c>
      <c r="H16" s="216" t="e">
        <f t="shared" si="2"/>
        <v>#DIV/0!</v>
      </c>
    </row>
    <row r="17" spans="2:8" x14ac:dyDescent="0.25">
      <c r="B17" s="163" t="s">
        <v>14</v>
      </c>
      <c r="C17" s="217">
        <f>'Amendments &amp; Reallocations'!E80</f>
        <v>0</v>
      </c>
      <c r="D17" s="217">
        <f>'June Inv'!F17</f>
        <v>0</v>
      </c>
      <c r="E17" s="217">
        <f>'June 2 DJ'!M48</f>
        <v>0</v>
      </c>
      <c r="F17" s="217">
        <f t="shared" ref="F17" si="3">ROUND(SUM(D17:E17),2)</f>
        <v>0</v>
      </c>
      <c r="G17" s="217">
        <f t="shared" ref="G17" si="4">ROUND(C17-F17,2)</f>
        <v>0</v>
      </c>
      <c r="H17" s="218" t="e">
        <f t="shared" si="2"/>
        <v>#DIV/0!</v>
      </c>
    </row>
    <row r="18" spans="2:8" ht="30" x14ac:dyDescent="0.25">
      <c r="B18" s="113" t="s">
        <v>16</v>
      </c>
      <c r="C18" s="219">
        <f>'Amendments &amp; Reallocations'!E81</f>
        <v>0</v>
      </c>
      <c r="D18" s="219">
        <f>'June Inv'!F18</f>
        <v>0</v>
      </c>
      <c r="E18" s="219">
        <f>'June 2 DJ'!N48</f>
        <v>0</v>
      </c>
      <c r="F18" s="219">
        <f t="shared" si="0"/>
        <v>0</v>
      </c>
      <c r="G18" s="219">
        <f t="shared" si="1"/>
        <v>0</v>
      </c>
      <c r="H18" s="220" t="e">
        <f t="shared" si="2"/>
        <v>#DIV/0!</v>
      </c>
    </row>
    <row r="19" spans="2:8" ht="60" x14ac:dyDescent="0.25">
      <c r="B19" s="113" t="s">
        <v>43</v>
      </c>
      <c r="C19" s="219">
        <f>'Amendments &amp; Reallocations'!E82</f>
        <v>0</v>
      </c>
      <c r="D19" s="219">
        <f>'June Inv'!F19</f>
        <v>0</v>
      </c>
      <c r="E19" s="219">
        <f>'June 2 DJ'!O48</f>
        <v>0</v>
      </c>
      <c r="F19" s="219">
        <f t="shared" si="0"/>
        <v>0</v>
      </c>
      <c r="G19" s="219">
        <f t="shared" si="1"/>
        <v>0</v>
      </c>
      <c r="H19" s="220" t="e">
        <f t="shared" si="2"/>
        <v>#DIV/0!</v>
      </c>
    </row>
    <row r="20" spans="2:8" ht="60" x14ac:dyDescent="0.25">
      <c r="B20" s="113" t="s">
        <v>44</v>
      </c>
      <c r="C20" s="219">
        <f>'Amendments &amp; Reallocations'!E83</f>
        <v>0</v>
      </c>
      <c r="D20" s="219">
        <f>'June Inv'!F20</f>
        <v>0</v>
      </c>
      <c r="E20" s="219">
        <f>'June 2 DJ'!P48</f>
        <v>0</v>
      </c>
      <c r="F20" s="219">
        <f t="shared" si="0"/>
        <v>0</v>
      </c>
      <c r="G20" s="219">
        <f t="shared" si="1"/>
        <v>0</v>
      </c>
      <c r="H20" s="220" t="e">
        <f t="shared" si="2"/>
        <v>#DIV/0!</v>
      </c>
    </row>
    <row r="21" spans="2:8" x14ac:dyDescent="0.25">
      <c r="B21" s="113" t="s">
        <v>45</v>
      </c>
      <c r="C21" s="219">
        <f>'Amendments &amp; Reallocations'!E84</f>
        <v>0</v>
      </c>
      <c r="D21" s="219">
        <f>'June Inv'!F21</f>
        <v>0</v>
      </c>
      <c r="E21" s="219">
        <f>'June 2 DJ'!Q48</f>
        <v>0</v>
      </c>
      <c r="F21" s="219">
        <f t="shared" si="0"/>
        <v>0</v>
      </c>
      <c r="G21" s="219">
        <f t="shared" si="1"/>
        <v>0</v>
      </c>
      <c r="H21" s="220" t="e">
        <f t="shared" si="2"/>
        <v>#DIV/0!</v>
      </c>
    </row>
    <row r="22" spans="2:8" ht="45" x14ac:dyDescent="0.25">
      <c r="B22" s="113" t="s">
        <v>46</v>
      </c>
      <c r="C22" s="219">
        <f>'Amendments &amp; Reallocations'!E85</f>
        <v>0</v>
      </c>
      <c r="D22" s="219">
        <f>'June Inv'!F22</f>
        <v>0</v>
      </c>
      <c r="E22" s="219">
        <f>'June 2 DJ'!R48</f>
        <v>0</v>
      </c>
      <c r="F22" s="219">
        <f t="shared" si="0"/>
        <v>0</v>
      </c>
      <c r="G22" s="219">
        <f t="shared" si="1"/>
        <v>0</v>
      </c>
      <c r="H22" s="220" t="e">
        <f t="shared" si="2"/>
        <v>#DIV/0!</v>
      </c>
    </row>
    <row r="23" spans="2:8" ht="45" x14ac:dyDescent="0.25">
      <c r="B23" s="113" t="s">
        <v>104</v>
      </c>
      <c r="C23" s="219">
        <f>'Amendments &amp; Reallocations'!E86</f>
        <v>0</v>
      </c>
      <c r="D23" s="219">
        <f>'June Inv'!F23</f>
        <v>0</v>
      </c>
      <c r="E23" s="219">
        <f>'June 2 DJ'!S48</f>
        <v>0</v>
      </c>
      <c r="F23" s="219">
        <f t="shared" si="0"/>
        <v>0</v>
      </c>
      <c r="G23" s="219">
        <f t="shared" si="1"/>
        <v>0</v>
      </c>
      <c r="H23" s="220" t="e">
        <f t="shared" si="2"/>
        <v>#DIV/0!</v>
      </c>
    </row>
    <row r="24" spans="2:8" ht="30" x14ac:dyDescent="0.25">
      <c r="B24" s="114" t="s">
        <v>17</v>
      </c>
      <c r="C24" s="221">
        <f>'Amendments &amp; Reallocations'!E87</f>
        <v>0</v>
      </c>
      <c r="D24" s="221">
        <f>'June Inv'!F24</f>
        <v>0</v>
      </c>
      <c r="E24" s="221">
        <f>'June 2 DJ'!T48</f>
        <v>0</v>
      </c>
      <c r="F24" s="221">
        <f t="shared" si="0"/>
        <v>0</v>
      </c>
      <c r="G24" s="221">
        <f t="shared" si="1"/>
        <v>0</v>
      </c>
      <c r="H24" s="222" t="e">
        <f t="shared" si="2"/>
        <v>#DIV/0!</v>
      </c>
    </row>
    <row r="25" spans="2:8" x14ac:dyDescent="0.25">
      <c r="B25" s="114" t="s">
        <v>18</v>
      </c>
      <c r="C25" s="221">
        <f>'Amendments &amp; Reallocations'!E88</f>
        <v>0</v>
      </c>
      <c r="D25" s="221">
        <f>'June Inv'!F25</f>
        <v>0</v>
      </c>
      <c r="E25" s="221">
        <f>'June 2 DJ'!U48</f>
        <v>0</v>
      </c>
      <c r="F25" s="221">
        <f t="shared" si="0"/>
        <v>0</v>
      </c>
      <c r="G25" s="221">
        <f t="shared" si="1"/>
        <v>0</v>
      </c>
      <c r="H25" s="222" t="e">
        <f t="shared" si="2"/>
        <v>#DIV/0!</v>
      </c>
    </row>
    <row r="26" spans="2:8" ht="15.75" thickBot="1" x14ac:dyDescent="0.3">
      <c r="B26" s="223" t="s">
        <v>19</v>
      </c>
      <c r="C26" s="224">
        <f>ROUND(SUM(C10:C25),2)</f>
        <v>0</v>
      </c>
      <c r="D26" s="224">
        <f>ROUND(SUM(D10:D25),2)</f>
        <v>0</v>
      </c>
      <c r="E26" s="224">
        <f>ROUND(SUM(E10:E25),2)</f>
        <v>0</v>
      </c>
      <c r="F26" s="224">
        <f>ROUND(SUM(F10:F25),2)</f>
        <v>0</v>
      </c>
      <c r="G26" s="224">
        <f>ROUND(SUM(G10:G25),2)</f>
        <v>0</v>
      </c>
      <c r="H26" s="225" t="e">
        <f t="shared" si="2"/>
        <v>#DIV/0!</v>
      </c>
    </row>
    <row r="27" spans="2:8" x14ac:dyDescent="0.25">
      <c r="B27" s="190"/>
      <c r="C27" s="226"/>
      <c r="D27" s="226"/>
      <c r="E27" s="226"/>
      <c r="F27" s="226"/>
      <c r="G27" s="226"/>
    </row>
    <row r="28" spans="2:8" x14ac:dyDescent="0.25">
      <c r="B28" s="190"/>
      <c r="C28" s="226"/>
      <c r="D28" s="226"/>
      <c r="E28" s="226"/>
      <c r="F28" s="226"/>
      <c r="G28" s="226"/>
    </row>
    <row r="29" spans="2:8" x14ac:dyDescent="0.25">
      <c r="B29" s="227" t="s">
        <v>20</v>
      </c>
      <c r="C29" s="339">
        <f>'Amendments &amp; Reallocations'!C5</f>
        <v>0</v>
      </c>
      <c r="D29" s="340"/>
      <c r="E29" s="228" t="s">
        <v>21</v>
      </c>
      <c r="F29" s="341"/>
      <c r="G29" s="341"/>
    </row>
    <row r="30" spans="2:8" x14ac:dyDescent="0.25">
      <c r="B30" s="229"/>
      <c r="C30" s="230"/>
      <c r="D30" s="228"/>
      <c r="E30" s="228"/>
      <c r="F30" s="231"/>
      <c r="G30" s="190"/>
    </row>
    <row r="31" spans="2:8" x14ac:dyDescent="0.25">
      <c r="B31" s="227" t="s">
        <v>22</v>
      </c>
      <c r="C31" s="334"/>
      <c r="D31" s="334"/>
      <c r="E31" s="232" t="s">
        <v>23</v>
      </c>
      <c r="F31" s="335"/>
      <c r="G31" s="335"/>
    </row>
    <row r="33" spans="1:9" x14ac:dyDescent="0.25">
      <c r="A33" s="272" t="s">
        <v>146</v>
      </c>
      <c r="B33" s="273"/>
      <c r="C33" s="273"/>
      <c r="D33" s="273"/>
      <c r="E33" s="273"/>
      <c r="F33" s="273"/>
      <c r="G33" s="273"/>
      <c r="H33" s="273"/>
      <c r="I33" s="273"/>
    </row>
    <row r="34" spans="1:9" x14ac:dyDescent="0.25">
      <c r="A34" s="273" t="s">
        <v>147</v>
      </c>
      <c r="B34" s="273"/>
      <c r="C34" s="273"/>
      <c r="D34" s="273"/>
      <c r="E34" s="273"/>
      <c r="F34" s="273"/>
      <c r="G34" s="273"/>
      <c r="H34" s="273"/>
      <c r="I34" s="273"/>
    </row>
    <row r="35" spans="1:9" x14ac:dyDescent="0.25">
      <c r="A35" s="273" t="s">
        <v>148</v>
      </c>
      <c r="B35" s="273"/>
      <c r="C35" s="273"/>
      <c r="D35" s="273"/>
      <c r="E35" s="273"/>
      <c r="F35" s="273"/>
      <c r="G35" s="273"/>
      <c r="H35" s="273"/>
      <c r="I35" s="273"/>
    </row>
  </sheetData>
  <sheetProtection sheet="1" objects="1" scenarios="1" formatColumns="0" formatRows="0"/>
  <mergeCells count="8">
    <mergeCell ref="C31:D31"/>
    <mergeCell ref="F31:G31"/>
    <mergeCell ref="B2:G2"/>
    <mergeCell ref="B3:G3"/>
    <mergeCell ref="C5:D5"/>
    <mergeCell ref="D8:E8"/>
    <mergeCell ref="C29:D29"/>
    <mergeCell ref="F29:G29"/>
  </mergeCells>
  <conditionalFormatting sqref="G27:G28">
    <cfRule type="cellIs" dxfId="0" priority="1" operator="lessThan">
      <formula>0</formula>
    </cfRule>
  </conditionalFormatting>
  <pageMargins left="0.7" right="0.7" top="0.75" bottom="0.75" header="0.3" footer="0.3"/>
  <pageSetup scale="5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408D-A4D1-46F4-AC0B-CDE2D5FDF1F0}">
  <dimension ref="A1:U124"/>
  <sheetViews>
    <sheetView view="pageBreakPreview" zoomScale="70" zoomScaleNormal="100" zoomScaleSheetLayoutView="70" workbookViewId="0">
      <selection activeCell="A5" sqref="A5"/>
    </sheetView>
  </sheetViews>
  <sheetFormatPr defaultColWidth="8.7109375" defaultRowHeight="13.5" x14ac:dyDescent="0.25"/>
  <cols>
    <col min="1" max="1" width="12.42578125" style="237" customWidth="1"/>
    <col min="2" max="2" width="7.5703125" style="236" bestFit="1" customWidth="1"/>
    <col min="3" max="3" width="35.42578125" style="236" customWidth="1"/>
    <col min="4" max="4" width="32" style="236" customWidth="1"/>
    <col min="5" max="5" width="13.5703125" style="236" bestFit="1" customWidth="1"/>
    <col min="6" max="6" width="15.5703125" style="234" customWidth="1"/>
    <col min="7" max="7" width="13" style="234" customWidth="1"/>
    <col min="8" max="8" width="18" style="234" bestFit="1" customWidth="1"/>
    <col min="9" max="10" width="11.42578125" style="234" bestFit="1" customWidth="1"/>
    <col min="11" max="11" width="22.42578125" style="234" bestFit="1" customWidth="1"/>
    <col min="12" max="12" width="20.5703125" style="234" customWidth="1"/>
    <col min="13" max="13" width="21" style="234" bestFit="1" customWidth="1"/>
    <col min="14" max="14" width="17.28515625" style="234" customWidth="1"/>
    <col min="15" max="15" width="25.28515625" style="234" customWidth="1"/>
    <col min="16" max="16" width="28.42578125" style="234" customWidth="1"/>
    <col min="17" max="17" width="14.42578125" style="234" bestFit="1" customWidth="1"/>
    <col min="18" max="18" width="23.7109375" style="234" customWidth="1"/>
    <col min="19" max="19" width="22.28515625" style="234" customWidth="1"/>
    <col min="20" max="20" width="20" style="236" customWidth="1"/>
    <col min="21" max="21" width="15.7109375" style="236" customWidth="1"/>
    <col min="22" max="16384" width="8.7109375" style="236"/>
  </cols>
  <sheetData>
    <row r="1" spans="1:21" x14ac:dyDescent="0.25">
      <c r="A1" s="233" t="s">
        <v>2</v>
      </c>
      <c r="B1" s="343">
        <f>'June 2 Inv'!C5</f>
        <v>0</v>
      </c>
      <c r="C1" s="343"/>
      <c r="D1" s="343"/>
      <c r="E1" s="343"/>
      <c r="F1" s="343"/>
      <c r="G1" s="343"/>
      <c r="I1" s="235"/>
      <c r="J1" s="235"/>
      <c r="K1" s="235" t="s">
        <v>24</v>
      </c>
      <c r="L1" s="344" t="str">
        <f>'June 2 Inv'!F5</f>
        <v>June 2024 #2</v>
      </c>
      <c r="M1" s="344"/>
      <c r="N1" s="344"/>
      <c r="O1" s="344"/>
    </row>
    <row r="2" spans="1:21" x14ac:dyDescent="0.25">
      <c r="A2" s="233" t="s">
        <v>20</v>
      </c>
      <c r="B2" s="345">
        <f>'June 2 Inv'!C29</f>
        <v>0</v>
      </c>
      <c r="C2" s="345"/>
      <c r="D2" s="345"/>
      <c r="E2" s="345"/>
      <c r="F2" s="345"/>
      <c r="G2" s="345"/>
    </row>
    <row r="3" spans="1:21" x14ac:dyDescent="0.25">
      <c r="M3" s="346"/>
      <c r="N3" s="346"/>
      <c r="O3" s="346"/>
      <c r="P3" s="346"/>
      <c r="Q3" s="346"/>
      <c r="R3" s="346"/>
      <c r="S3" s="236"/>
    </row>
    <row r="4" spans="1:21" s="245" customFormat="1" ht="108" customHeight="1" x14ac:dyDescent="0.25">
      <c r="A4" s="238" t="s">
        <v>25</v>
      </c>
      <c r="B4" s="239" t="s">
        <v>26</v>
      </c>
      <c r="C4" s="239" t="s">
        <v>27</v>
      </c>
      <c r="D4" s="239" t="s">
        <v>28</v>
      </c>
      <c r="E4" s="239" t="s">
        <v>29</v>
      </c>
      <c r="F4" s="240" t="s">
        <v>11</v>
      </c>
      <c r="G4" s="240" t="s">
        <v>12</v>
      </c>
      <c r="H4" s="240" t="s">
        <v>13</v>
      </c>
      <c r="I4" s="240" t="s">
        <v>40</v>
      </c>
      <c r="J4" s="241" t="s">
        <v>41</v>
      </c>
      <c r="K4" s="241" t="s">
        <v>15</v>
      </c>
      <c r="L4" s="241" t="s">
        <v>42</v>
      </c>
      <c r="M4" s="242" t="s">
        <v>14</v>
      </c>
      <c r="N4" s="243" t="s">
        <v>16</v>
      </c>
      <c r="O4" s="243" t="s">
        <v>43</v>
      </c>
      <c r="P4" s="243" t="s">
        <v>44</v>
      </c>
      <c r="Q4" s="243" t="s">
        <v>45</v>
      </c>
      <c r="R4" s="243" t="s">
        <v>46</v>
      </c>
      <c r="S4" s="243" t="s">
        <v>104</v>
      </c>
      <c r="T4" s="244" t="s">
        <v>17</v>
      </c>
      <c r="U4" s="244" t="s">
        <v>18</v>
      </c>
    </row>
    <row r="5" spans="1:21" x14ac:dyDescent="0.25">
      <c r="A5" s="246"/>
      <c r="B5" s="247"/>
      <c r="C5" s="247"/>
      <c r="D5" s="247"/>
      <c r="E5" s="248" t="s">
        <v>30</v>
      </c>
      <c r="F5" s="249"/>
      <c r="G5" s="249"/>
      <c r="H5" s="249"/>
      <c r="I5" s="249"/>
      <c r="J5" s="249"/>
      <c r="K5" s="249"/>
      <c r="L5" s="249"/>
      <c r="M5" s="249"/>
      <c r="N5" s="249"/>
      <c r="O5" s="249"/>
      <c r="P5" s="249"/>
      <c r="Q5" s="249"/>
      <c r="R5" s="249"/>
      <c r="S5" s="249"/>
      <c r="T5" s="249"/>
      <c r="U5" s="249"/>
    </row>
    <row r="6" spans="1:21" x14ac:dyDescent="0.25">
      <c r="A6" s="246"/>
      <c r="B6" s="247"/>
      <c r="C6" s="247"/>
      <c r="D6" s="247"/>
      <c r="E6" s="248" t="s">
        <v>30</v>
      </c>
      <c r="F6" s="249"/>
      <c r="G6" s="249"/>
      <c r="H6" s="249"/>
      <c r="I6" s="249"/>
      <c r="J6" s="249"/>
      <c r="K6" s="249"/>
      <c r="L6" s="249"/>
      <c r="M6" s="249"/>
      <c r="N6" s="249"/>
      <c r="O6" s="249"/>
      <c r="P6" s="249"/>
      <c r="Q6" s="249"/>
      <c r="R6" s="249"/>
      <c r="S6" s="249"/>
      <c r="T6" s="249"/>
      <c r="U6" s="249"/>
    </row>
    <row r="7" spans="1:21" x14ac:dyDescent="0.25">
      <c r="A7" s="246"/>
      <c r="B7" s="247"/>
      <c r="C7" s="247"/>
      <c r="D7" s="247"/>
      <c r="E7" s="248" t="s">
        <v>30</v>
      </c>
      <c r="F7" s="249"/>
      <c r="G7" s="249"/>
      <c r="H7" s="249"/>
      <c r="I7" s="249"/>
      <c r="J7" s="249"/>
      <c r="K7" s="249"/>
      <c r="L7" s="249"/>
      <c r="M7" s="249"/>
      <c r="N7" s="249"/>
      <c r="O7" s="249"/>
      <c r="P7" s="249"/>
      <c r="Q7" s="249"/>
      <c r="R7" s="249"/>
      <c r="S7" s="249"/>
      <c r="T7" s="249"/>
      <c r="U7" s="249"/>
    </row>
    <row r="8" spans="1:21" x14ac:dyDescent="0.25">
      <c r="A8" s="246"/>
      <c r="B8" s="247"/>
      <c r="C8" s="247"/>
      <c r="D8" s="247"/>
      <c r="E8" s="248" t="s">
        <v>30</v>
      </c>
      <c r="F8" s="249"/>
      <c r="G8" s="249"/>
      <c r="H8" s="249"/>
      <c r="I8" s="249"/>
      <c r="J8" s="249"/>
      <c r="K8" s="249"/>
      <c r="L8" s="249"/>
      <c r="M8" s="249"/>
      <c r="N8" s="249"/>
      <c r="O8" s="249"/>
      <c r="P8" s="249"/>
      <c r="Q8" s="249"/>
      <c r="R8" s="249"/>
      <c r="S8" s="249"/>
      <c r="T8" s="249"/>
      <c r="U8" s="249"/>
    </row>
    <row r="9" spans="1:21" x14ac:dyDescent="0.25">
      <c r="A9" s="246"/>
      <c r="B9" s="247"/>
      <c r="C9" s="247"/>
      <c r="D9" s="247"/>
      <c r="E9" s="248" t="s">
        <v>30</v>
      </c>
      <c r="F9" s="249"/>
      <c r="G9" s="249"/>
      <c r="H9" s="249"/>
      <c r="I9" s="249"/>
      <c r="J9" s="249"/>
      <c r="K9" s="249"/>
      <c r="L9" s="249"/>
      <c r="M9" s="249"/>
      <c r="N9" s="249"/>
      <c r="O9" s="249"/>
      <c r="P9" s="249"/>
      <c r="Q9" s="249"/>
      <c r="R9" s="249"/>
      <c r="S9" s="249"/>
      <c r="T9" s="249"/>
      <c r="U9" s="249"/>
    </row>
    <row r="10" spans="1:21" x14ac:dyDescent="0.25">
      <c r="A10" s="246"/>
      <c r="B10" s="247"/>
      <c r="C10" s="247"/>
      <c r="D10" s="247"/>
      <c r="E10" s="248" t="s">
        <v>30</v>
      </c>
      <c r="F10" s="249"/>
      <c r="G10" s="249"/>
      <c r="H10" s="249"/>
      <c r="I10" s="249"/>
      <c r="J10" s="249"/>
      <c r="K10" s="249"/>
      <c r="L10" s="249"/>
      <c r="M10" s="249"/>
      <c r="N10" s="249"/>
      <c r="O10" s="249"/>
      <c r="P10" s="249"/>
      <c r="Q10" s="249"/>
      <c r="R10" s="249"/>
      <c r="S10" s="249"/>
      <c r="T10" s="249"/>
      <c r="U10" s="249"/>
    </row>
    <row r="11" spans="1:21" x14ac:dyDescent="0.25">
      <c r="A11" s="246"/>
      <c r="B11" s="247"/>
      <c r="C11" s="247"/>
      <c r="D11" s="247"/>
      <c r="E11" s="248" t="s">
        <v>30</v>
      </c>
      <c r="F11" s="249"/>
      <c r="G11" s="249"/>
      <c r="H11" s="249"/>
      <c r="I11" s="249"/>
      <c r="J11" s="249"/>
      <c r="K11" s="249"/>
      <c r="L11" s="249"/>
      <c r="M11" s="249"/>
      <c r="N11" s="249"/>
      <c r="O11" s="249"/>
      <c r="P11" s="249"/>
      <c r="Q11" s="249"/>
      <c r="R11" s="249"/>
      <c r="S11" s="249"/>
      <c r="T11" s="249"/>
      <c r="U11" s="249"/>
    </row>
    <row r="12" spans="1:21" x14ac:dyDescent="0.25">
      <c r="A12" s="246"/>
      <c r="B12" s="247"/>
      <c r="C12" s="247"/>
      <c r="D12" s="247"/>
      <c r="E12" s="248" t="s">
        <v>30</v>
      </c>
      <c r="F12" s="249"/>
      <c r="G12" s="249"/>
      <c r="H12" s="249"/>
      <c r="I12" s="249"/>
      <c r="J12" s="249"/>
      <c r="K12" s="249"/>
      <c r="L12" s="249"/>
      <c r="M12" s="249"/>
      <c r="N12" s="249"/>
      <c r="O12" s="249"/>
      <c r="P12" s="249"/>
      <c r="Q12" s="249"/>
      <c r="R12" s="249"/>
      <c r="S12" s="249"/>
      <c r="T12" s="249"/>
      <c r="U12" s="249"/>
    </row>
    <row r="13" spans="1:21" x14ac:dyDescent="0.25">
      <c r="A13" s="246"/>
      <c r="B13" s="247"/>
      <c r="C13" s="247"/>
      <c r="D13" s="247"/>
      <c r="E13" s="248" t="s">
        <v>30</v>
      </c>
      <c r="F13" s="249"/>
      <c r="G13" s="249"/>
      <c r="H13" s="249"/>
      <c r="I13" s="249"/>
      <c r="J13" s="249"/>
      <c r="K13" s="249"/>
      <c r="L13" s="249"/>
      <c r="M13" s="249"/>
      <c r="N13" s="249"/>
      <c r="O13" s="249"/>
      <c r="P13" s="249"/>
      <c r="Q13" s="249"/>
      <c r="R13" s="249"/>
      <c r="S13" s="249"/>
      <c r="T13" s="249"/>
      <c r="U13" s="249"/>
    </row>
    <row r="14" spans="1:21" x14ac:dyDescent="0.25">
      <c r="A14" s="246"/>
      <c r="B14" s="247"/>
      <c r="C14" s="247"/>
      <c r="D14" s="247"/>
      <c r="E14" s="248" t="s">
        <v>30</v>
      </c>
      <c r="F14" s="249"/>
      <c r="G14" s="249"/>
      <c r="H14" s="249"/>
      <c r="I14" s="249"/>
      <c r="J14" s="249"/>
      <c r="K14" s="249"/>
      <c r="L14" s="249"/>
      <c r="M14" s="249"/>
      <c r="N14" s="249"/>
      <c r="O14" s="249"/>
      <c r="P14" s="249"/>
      <c r="Q14" s="249"/>
      <c r="R14" s="249"/>
      <c r="S14" s="249"/>
      <c r="T14" s="249"/>
      <c r="U14" s="249"/>
    </row>
    <row r="15" spans="1:21" x14ac:dyDescent="0.25">
      <c r="A15" s="246"/>
      <c r="B15" s="247"/>
      <c r="C15" s="247"/>
      <c r="D15" s="247"/>
      <c r="E15" s="248" t="s">
        <v>30</v>
      </c>
      <c r="F15" s="249"/>
      <c r="G15" s="249"/>
      <c r="H15" s="249"/>
      <c r="I15" s="249"/>
      <c r="J15" s="249"/>
      <c r="K15" s="249"/>
      <c r="L15" s="249"/>
      <c r="M15" s="249"/>
      <c r="N15" s="249"/>
      <c r="O15" s="249"/>
      <c r="P15" s="249"/>
      <c r="Q15" s="249"/>
      <c r="R15" s="249"/>
      <c r="S15" s="249"/>
      <c r="T15" s="249"/>
      <c r="U15" s="249"/>
    </row>
    <row r="16" spans="1:21" x14ac:dyDescent="0.25">
      <c r="A16" s="246"/>
      <c r="B16" s="247"/>
      <c r="C16" s="247"/>
      <c r="D16" s="247"/>
      <c r="E16" s="248" t="s">
        <v>30</v>
      </c>
      <c r="F16" s="249"/>
      <c r="G16" s="249"/>
      <c r="H16" s="249"/>
      <c r="I16" s="249"/>
      <c r="J16" s="249"/>
      <c r="K16" s="249"/>
      <c r="L16" s="249"/>
      <c r="M16" s="249"/>
      <c r="N16" s="249"/>
      <c r="O16" s="249"/>
      <c r="P16" s="249"/>
      <c r="Q16" s="249"/>
      <c r="R16" s="249"/>
      <c r="S16" s="249"/>
      <c r="T16" s="249"/>
      <c r="U16" s="249"/>
    </row>
    <row r="17" spans="1:21" x14ac:dyDescent="0.25">
      <c r="A17" s="246"/>
      <c r="B17" s="247"/>
      <c r="C17" s="247"/>
      <c r="D17" s="247"/>
      <c r="E17" s="248" t="s">
        <v>30</v>
      </c>
      <c r="F17" s="249"/>
      <c r="G17" s="249"/>
      <c r="H17" s="249"/>
      <c r="I17" s="249"/>
      <c r="J17" s="249"/>
      <c r="K17" s="249"/>
      <c r="L17" s="249"/>
      <c r="M17" s="249"/>
      <c r="N17" s="249"/>
      <c r="O17" s="249"/>
      <c r="P17" s="249"/>
      <c r="Q17" s="249"/>
      <c r="R17" s="249"/>
      <c r="S17" s="249"/>
      <c r="T17" s="249"/>
      <c r="U17" s="249"/>
    </row>
    <row r="18" spans="1:21" x14ac:dyDescent="0.25">
      <c r="A18" s="246"/>
      <c r="B18" s="247"/>
      <c r="C18" s="247"/>
      <c r="D18" s="247"/>
      <c r="E18" s="248" t="s">
        <v>30</v>
      </c>
      <c r="F18" s="249"/>
      <c r="G18" s="249"/>
      <c r="H18" s="249"/>
      <c r="I18" s="249"/>
      <c r="J18" s="249"/>
      <c r="K18" s="249"/>
      <c r="L18" s="249"/>
      <c r="M18" s="249"/>
      <c r="N18" s="249"/>
      <c r="O18" s="249"/>
      <c r="P18" s="249"/>
      <c r="Q18" s="249"/>
      <c r="R18" s="249"/>
      <c r="S18" s="249"/>
      <c r="T18" s="249"/>
      <c r="U18" s="249"/>
    </row>
    <row r="19" spans="1:21" x14ac:dyDescent="0.25">
      <c r="A19" s="246"/>
      <c r="B19" s="247"/>
      <c r="C19" s="247"/>
      <c r="D19" s="247"/>
      <c r="E19" s="248" t="s">
        <v>30</v>
      </c>
      <c r="F19" s="249"/>
      <c r="G19" s="249"/>
      <c r="H19" s="249"/>
      <c r="I19" s="249"/>
      <c r="J19" s="249"/>
      <c r="K19" s="249"/>
      <c r="L19" s="249"/>
      <c r="M19" s="249"/>
      <c r="N19" s="249"/>
      <c r="O19" s="249"/>
      <c r="P19" s="249"/>
      <c r="Q19" s="249"/>
      <c r="R19" s="249"/>
      <c r="S19" s="249"/>
      <c r="T19" s="249"/>
      <c r="U19" s="249"/>
    </row>
    <row r="20" spans="1:21" x14ac:dyDescent="0.25">
      <c r="A20" s="246"/>
      <c r="B20" s="247"/>
      <c r="C20" s="247"/>
      <c r="D20" s="247"/>
      <c r="E20" s="248" t="s">
        <v>30</v>
      </c>
      <c r="F20" s="249"/>
      <c r="G20" s="249"/>
      <c r="H20" s="249"/>
      <c r="I20" s="249"/>
      <c r="J20" s="249"/>
      <c r="K20" s="249"/>
      <c r="L20" s="249"/>
      <c r="M20" s="249"/>
      <c r="N20" s="249"/>
      <c r="O20" s="249"/>
      <c r="P20" s="249"/>
      <c r="Q20" s="249"/>
      <c r="R20" s="249"/>
      <c r="S20" s="249"/>
      <c r="T20" s="249"/>
      <c r="U20" s="249"/>
    </row>
    <row r="21" spans="1:21" x14ac:dyDescent="0.25">
      <c r="A21" s="246"/>
      <c r="B21" s="247"/>
      <c r="C21" s="247"/>
      <c r="D21" s="247"/>
      <c r="E21" s="248" t="s">
        <v>30</v>
      </c>
      <c r="F21" s="249"/>
      <c r="G21" s="249"/>
      <c r="H21" s="249"/>
      <c r="I21" s="249"/>
      <c r="J21" s="249"/>
      <c r="K21" s="249"/>
      <c r="L21" s="249"/>
      <c r="M21" s="249"/>
      <c r="N21" s="249"/>
      <c r="O21" s="249"/>
      <c r="P21" s="249"/>
      <c r="Q21" s="249"/>
      <c r="R21" s="249"/>
      <c r="S21" s="249"/>
      <c r="T21" s="249"/>
      <c r="U21" s="249"/>
    </row>
    <row r="22" spans="1:21" x14ac:dyDescent="0.25">
      <c r="A22" s="246"/>
      <c r="B22" s="247"/>
      <c r="C22" s="247"/>
      <c r="D22" s="247"/>
      <c r="E22" s="248" t="s">
        <v>30</v>
      </c>
      <c r="F22" s="249"/>
      <c r="G22" s="249"/>
      <c r="H22" s="249"/>
      <c r="I22" s="249"/>
      <c r="J22" s="249"/>
      <c r="K22" s="249"/>
      <c r="L22" s="249"/>
      <c r="M22" s="249"/>
      <c r="N22" s="249"/>
      <c r="O22" s="249"/>
      <c r="P22" s="249"/>
      <c r="Q22" s="249"/>
      <c r="R22" s="249"/>
      <c r="S22" s="249"/>
      <c r="T22" s="249"/>
      <c r="U22" s="249"/>
    </row>
    <row r="23" spans="1:21" x14ac:dyDescent="0.25">
      <c r="A23" s="246"/>
      <c r="B23" s="247"/>
      <c r="C23" s="247"/>
      <c r="D23" s="247"/>
      <c r="E23" s="248" t="s">
        <v>30</v>
      </c>
      <c r="F23" s="249"/>
      <c r="G23" s="249"/>
      <c r="H23" s="249"/>
      <c r="I23" s="249"/>
      <c r="J23" s="249"/>
      <c r="K23" s="249"/>
      <c r="L23" s="249"/>
      <c r="M23" s="249"/>
      <c r="N23" s="249"/>
      <c r="O23" s="249"/>
      <c r="P23" s="249"/>
      <c r="Q23" s="249"/>
      <c r="R23" s="249"/>
      <c r="S23" s="249"/>
      <c r="T23" s="249"/>
      <c r="U23" s="249"/>
    </row>
    <row r="24" spans="1:21" x14ac:dyDescent="0.25">
      <c r="A24" s="246"/>
      <c r="B24" s="247"/>
      <c r="C24" s="247"/>
      <c r="D24" s="247"/>
      <c r="E24" s="248" t="s">
        <v>30</v>
      </c>
      <c r="F24" s="249"/>
      <c r="G24" s="249"/>
      <c r="H24" s="249"/>
      <c r="I24" s="249"/>
      <c r="J24" s="249"/>
      <c r="K24" s="249"/>
      <c r="L24" s="249"/>
      <c r="M24" s="249"/>
      <c r="N24" s="249"/>
      <c r="O24" s="249"/>
      <c r="P24" s="249"/>
      <c r="Q24" s="249"/>
      <c r="R24" s="249"/>
      <c r="S24" s="249"/>
      <c r="T24" s="249"/>
      <c r="U24" s="249"/>
    </row>
    <row r="25" spans="1:21" x14ac:dyDescent="0.25">
      <c r="A25" s="246"/>
      <c r="B25" s="247"/>
      <c r="C25" s="247"/>
      <c r="D25" s="247"/>
      <c r="E25" s="248" t="s">
        <v>30</v>
      </c>
      <c r="F25" s="249"/>
      <c r="G25" s="249"/>
      <c r="H25" s="249"/>
      <c r="I25" s="249"/>
      <c r="J25" s="249"/>
      <c r="K25" s="249"/>
      <c r="L25" s="249"/>
      <c r="M25" s="249"/>
      <c r="N25" s="249"/>
      <c r="O25" s="249"/>
      <c r="P25" s="249"/>
      <c r="Q25" s="249"/>
      <c r="R25" s="249"/>
      <c r="S25" s="249"/>
      <c r="T25" s="249"/>
      <c r="U25" s="249"/>
    </row>
    <row r="26" spans="1:21" x14ac:dyDescent="0.25">
      <c r="A26" s="246"/>
      <c r="B26" s="247"/>
      <c r="C26" s="247"/>
      <c r="D26" s="247"/>
      <c r="E26" s="248" t="s">
        <v>30</v>
      </c>
      <c r="F26" s="249"/>
      <c r="G26" s="249"/>
      <c r="H26" s="249"/>
      <c r="I26" s="249"/>
      <c r="J26" s="249"/>
      <c r="K26" s="249"/>
      <c r="L26" s="249"/>
      <c r="M26" s="249"/>
      <c r="N26" s="249"/>
      <c r="O26" s="249"/>
      <c r="P26" s="249"/>
      <c r="Q26" s="249"/>
      <c r="R26" s="249"/>
      <c r="S26" s="249"/>
      <c r="T26" s="249"/>
      <c r="U26" s="249"/>
    </row>
    <row r="27" spans="1:21" x14ac:dyDescent="0.25">
      <c r="A27" s="246"/>
      <c r="B27" s="247"/>
      <c r="C27" s="247"/>
      <c r="D27" s="247"/>
      <c r="E27" s="248" t="s">
        <v>31</v>
      </c>
      <c r="F27" s="249"/>
      <c r="G27" s="249"/>
      <c r="H27" s="249"/>
      <c r="I27" s="249"/>
      <c r="J27" s="249"/>
      <c r="K27" s="249"/>
      <c r="L27" s="249"/>
      <c r="M27" s="249"/>
      <c r="N27" s="249"/>
      <c r="O27" s="249"/>
      <c r="P27" s="249"/>
      <c r="Q27" s="249"/>
      <c r="R27" s="249"/>
      <c r="S27" s="249"/>
      <c r="T27" s="249"/>
      <c r="U27" s="249"/>
    </row>
    <row r="28" spans="1:21" x14ac:dyDescent="0.25">
      <c r="A28" s="246"/>
      <c r="B28" s="247"/>
      <c r="C28" s="247"/>
      <c r="D28" s="247"/>
      <c r="E28" s="248" t="s">
        <v>31</v>
      </c>
      <c r="F28" s="249"/>
      <c r="G28" s="249"/>
      <c r="H28" s="249"/>
      <c r="I28" s="249"/>
      <c r="J28" s="249"/>
      <c r="K28" s="249"/>
      <c r="L28" s="249"/>
      <c r="M28" s="249"/>
      <c r="N28" s="249"/>
      <c r="O28" s="249"/>
      <c r="P28" s="249"/>
      <c r="Q28" s="249"/>
      <c r="R28" s="249"/>
      <c r="S28" s="249"/>
      <c r="T28" s="249"/>
      <c r="U28" s="249"/>
    </row>
    <row r="29" spans="1:21" x14ac:dyDescent="0.25">
      <c r="A29" s="246"/>
      <c r="B29" s="247"/>
      <c r="C29" s="247"/>
      <c r="D29" s="247"/>
      <c r="E29" s="248" t="s">
        <v>31</v>
      </c>
      <c r="F29" s="249"/>
      <c r="G29" s="249"/>
      <c r="H29" s="249"/>
      <c r="I29" s="249"/>
      <c r="J29" s="249"/>
      <c r="K29" s="249"/>
      <c r="L29" s="249"/>
      <c r="M29" s="249"/>
      <c r="N29" s="249"/>
      <c r="O29" s="249"/>
      <c r="P29" s="249"/>
      <c r="Q29" s="249"/>
      <c r="R29" s="249"/>
      <c r="S29" s="249"/>
      <c r="T29" s="249"/>
      <c r="U29" s="249"/>
    </row>
    <row r="30" spans="1:21" x14ac:dyDescent="0.25">
      <c r="A30" s="246"/>
      <c r="B30" s="247"/>
      <c r="C30" s="247"/>
      <c r="D30" s="247"/>
      <c r="E30" s="248" t="s">
        <v>31</v>
      </c>
      <c r="F30" s="249"/>
      <c r="G30" s="249"/>
      <c r="H30" s="249"/>
      <c r="I30" s="249"/>
      <c r="J30" s="249"/>
      <c r="K30" s="249"/>
      <c r="L30" s="249"/>
      <c r="M30" s="249"/>
      <c r="N30" s="249"/>
      <c r="O30" s="249"/>
      <c r="P30" s="249"/>
      <c r="Q30" s="249"/>
      <c r="R30" s="249"/>
      <c r="S30" s="249"/>
      <c r="T30" s="249"/>
      <c r="U30" s="249"/>
    </row>
    <row r="31" spans="1:21" x14ac:dyDescent="0.25">
      <c r="A31" s="246"/>
      <c r="B31" s="247"/>
      <c r="C31" s="247"/>
      <c r="D31" s="247"/>
      <c r="E31" s="248" t="s">
        <v>31</v>
      </c>
      <c r="F31" s="249"/>
      <c r="G31" s="249"/>
      <c r="H31" s="249"/>
      <c r="I31" s="249"/>
      <c r="J31" s="249"/>
      <c r="K31" s="249"/>
      <c r="L31" s="249"/>
      <c r="M31" s="249"/>
      <c r="N31" s="249"/>
      <c r="O31" s="249"/>
      <c r="P31" s="249"/>
      <c r="Q31" s="249"/>
      <c r="R31" s="249"/>
      <c r="S31" s="249"/>
      <c r="T31" s="249"/>
      <c r="U31" s="249"/>
    </row>
    <row r="32" spans="1:21" x14ac:dyDescent="0.25">
      <c r="A32" s="246"/>
      <c r="B32" s="247"/>
      <c r="C32" s="247"/>
      <c r="D32" s="247"/>
      <c r="E32" s="248" t="s">
        <v>31</v>
      </c>
      <c r="F32" s="249"/>
      <c r="G32" s="249"/>
      <c r="H32" s="249"/>
      <c r="I32" s="249"/>
      <c r="J32" s="249"/>
      <c r="K32" s="249"/>
      <c r="L32" s="249"/>
      <c r="M32" s="249"/>
      <c r="N32" s="249"/>
      <c r="O32" s="249"/>
      <c r="P32" s="249"/>
      <c r="Q32" s="249"/>
      <c r="R32" s="249"/>
      <c r="S32" s="249"/>
      <c r="T32" s="249"/>
      <c r="U32" s="249"/>
    </row>
    <row r="33" spans="1:21" x14ac:dyDescent="0.25">
      <c r="A33" s="246"/>
      <c r="B33" s="247"/>
      <c r="C33" s="247"/>
      <c r="D33" s="247"/>
      <c r="E33" s="248" t="s">
        <v>31</v>
      </c>
      <c r="F33" s="249"/>
      <c r="G33" s="249"/>
      <c r="H33" s="249"/>
      <c r="I33" s="249"/>
      <c r="J33" s="249"/>
      <c r="K33" s="249"/>
      <c r="L33" s="249"/>
      <c r="M33" s="249"/>
      <c r="N33" s="249"/>
      <c r="O33" s="249"/>
      <c r="P33" s="249"/>
      <c r="Q33" s="249"/>
      <c r="R33" s="249"/>
      <c r="S33" s="249"/>
      <c r="T33" s="249"/>
      <c r="U33" s="249"/>
    </row>
    <row r="34" spans="1:21" x14ac:dyDescent="0.25">
      <c r="A34" s="246"/>
      <c r="B34" s="247"/>
      <c r="C34" s="247"/>
      <c r="D34" s="247"/>
      <c r="E34" s="248" t="s">
        <v>31</v>
      </c>
      <c r="F34" s="249"/>
      <c r="G34" s="249"/>
      <c r="H34" s="249"/>
      <c r="I34" s="249"/>
      <c r="J34" s="249"/>
      <c r="K34" s="249"/>
      <c r="L34" s="249"/>
      <c r="M34" s="249"/>
      <c r="N34" s="249"/>
      <c r="O34" s="249"/>
      <c r="P34" s="249"/>
      <c r="Q34" s="249"/>
      <c r="R34" s="249"/>
      <c r="S34" s="249"/>
      <c r="T34" s="249"/>
      <c r="U34" s="249"/>
    </row>
    <row r="35" spans="1:21" x14ac:dyDescent="0.25">
      <c r="A35" s="246"/>
      <c r="B35" s="247"/>
      <c r="C35" s="247"/>
      <c r="D35" s="247"/>
      <c r="E35" s="248" t="s">
        <v>31</v>
      </c>
      <c r="F35" s="249"/>
      <c r="G35" s="249"/>
      <c r="H35" s="249"/>
      <c r="I35" s="249"/>
      <c r="J35" s="249"/>
      <c r="K35" s="249"/>
      <c r="L35" s="249"/>
      <c r="M35" s="249"/>
      <c r="N35" s="249"/>
      <c r="O35" s="249"/>
      <c r="P35" s="249"/>
      <c r="Q35" s="249"/>
      <c r="R35" s="249"/>
      <c r="S35" s="249"/>
      <c r="T35" s="249"/>
      <c r="U35" s="249"/>
    </row>
    <row r="36" spans="1:21" x14ac:dyDescent="0.25">
      <c r="A36" s="246"/>
      <c r="B36" s="247"/>
      <c r="C36" s="247"/>
      <c r="D36" s="247"/>
      <c r="E36" s="248" t="s">
        <v>31</v>
      </c>
      <c r="F36" s="249"/>
      <c r="G36" s="249"/>
      <c r="H36" s="249"/>
      <c r="I36" s="249"/>
      <c r="J36" s="249"/>
      <c r="K36" s="249"/>
      <c r="L36" s="249"/>
      <c r="M36" s="249"/>
      <c r="N36" s="249"/>
      <c r="O36" s="249"/>
      <c r="P36" s="249"/>
      <c r="Q36" s="249"/>
      <c r="R36" s="249"/>
      <c r="S36" s="249"/>
      <c r="T36" s="249"/>
      <c r="U36" s="249"/>
    </row>
    <row r="37" spans="1:21" x14ac:dyDescent="0.25">
      <c r="A37" s="246"/>
      <c r="B37" s="247"/>
      <c r="C37" s="247"/>
      <c r="D37" s="247"/>
      <c r="E37" s="248" t="s">
        <v>31</v>
      </c>
      <c r="F37" s="249"/>
      <c r="G37" s="249"/>
      <c r="H37" s="249"/>
      <c r="I37" s="249"/>
      <c r="J37" s="249"/>
      <c r="K37" s="249"/>
      <c r="L37" s="249"/>
      <c r="M37" s="249"/>
      <c r="N37" s="249"/>
      <c r="O37" s="249"/>
      <c r="P37" s="249"/>
      <c r="Q37" s="249"/>
      <c r="R37" s="249"/>
      <c r="S37" s="249"/>
      <c r="T37" s="249"/>
      <c r="U37" s="249"/>
    </row>
    <row r="38" spans="1:21" x14ac:dyDescent="0.25">
      <c r="A38" s="246"/>
      <c r="B38" s="247"/>
      <c r="C38" s="247"/>
      <c r="D38" s="247"/>
      <c r="E38" s="248" t="s">
        <v>31</v>
      </c>
      <c r="F38" s="249"/>
      <c r="G38" s="249"/>
      <c r="H38" s="249"/>
      <c r="I38" s="249"/>
      <c r="J38" s="249"/>
      <c r="K38" s="249"/>
      <c r="L38" s="249"/>
      <c r="M38" s="249"/>
      <c r="N38" s="249"/>
      <c r="O38" s="249"/>
      <c r="P38" s="249"/>
      <c r="Q38" s="249"/>
      <c r="R38" s="249"/>
      <c r="S38" s="249"/>
      <c r="T38" s="249"/>
      <c r="U38" s="249"/>
    </row>
    <row r="39" spans="1:21" x14ac:dyDescent="0.25">
      <c r="A39" s="246"/>
      <c r="B39" s="247"/>
      <c r="C39" s="247"/>
      <c r="D39" s="247"/>
      <c r="E39" s="248" t="s">
        <v>31</v>
      </c>
      <c r="F39" s="249"/>
      <c r="G39" s="249"/>
      <c r="H39" s="249"/>
      <c r="I39" s="249"/>
      <c r="J39" s="249"/>
      <c r="K39" s="249"/>
      <c r="L39" s="249"/>
      <c r="M39" s="249"/>
      <c r="N39" s="249"/>
      <c r="O39" s="249"/>
      <c r="P39" s="249"/>
      <c r="Q39" s="249"/>
      <c r="R39" s="249"/>
      <c r="S39" s="249"/>
      <c r="T39" s="249"/>
      <c r="U39" s="249"/>
    </row>
    <row r="40" spans="1:21" x14ac:dyDescent="0.25">
      <c r="A40" s="246"/>
      <c r="B40" s="247"/>
      <c r="C40" s="247"/>
      <c r="D40" s="247"/>
      <c r="E40" s="248" t="s">
        <v>31</v>
      </c>
      <c r="F40" s="249"/>
      <c r="G40" s="249"/>
      <c r="H40" s="249"/>
      <c r="I40" s="249"/>
      <c r="J40" s="249"/>
      <c r="K40" s="249"/>
      <c r="L40" s="249"/>
      <c r="M40" s="249"/>
      <c r="N40" s="249"/>
      <c r="O40" s="249"/>
      <c r="P40" s="249"/>
      <c r="Q40" s="249"/>
      <c r="R40" s="249"/>
      <c r="S40" s="249"/>
      <c r="T40" s="249"/>
      <c r="U40" s="249"/>
    </row>
    <row r="41" spans="1:21" x14ac:dyDescent="0.25">
      <c r="A41" s="246"/>
      <c r="B41" s="247"/>
      <c r="C41" s="247"/>
      <c r="D41" s="247"/>
      <c r="E41" s="248" t="s">
        <v>31</v>
      </c>
      <c r="F41" s="249"/>
      <c r="G41" s="249"/>
      <c r="H41" s="249"/>
      <c r="I41" s="249"/>
      <c r="J41" s="249"/>
      <c r="K41" s="249"/>
      <c r="L41" s="249"/>
      <c r="M41" s="249"/>
      <c r="N41" s="249"/>
      <c r="O41" s="249"/>
      <c r="P41" s="249"/>
      <c r="Q41" s="249"/>
      <c r="R41" s="249"/>
      <c r="S41" s="249"/>
      <c r="T41" s="249"/>
      <c r="U41" s="249"/>
    </row>
    <row r="42" spans="1:21" x14ac:dyDescent="0.25">
      <c r="A42" s="246"/>
      <c r="B42" s="247"/>
      <c r="C42" s="247"/>
      <c r="D42" s="247"/>
      <c r="E42" s="248" t="s">
        <v>31</v>
      </c>
      <c r="F42" s="249"/>
      <c r="G42" s="249"/>
      <c r="H42" s="249"/>
      <c r="I42" s="249"/>
      <c r="J42" s="249"/>
      <c r="K42" s="249"/>
      <c r="L42" s="249"/>
      <c r="M42" s="249"/>
      <c r="N42" s="249"/>
      <c r="O42" s="249"/>
      <c r="P42" s="249"/>
      <c r="Q42" s="249"/>
      <c r="R42" s="249"/>
      <c r="S42" s="249"/>
      <c r="T42" s="249"/>
      <c r="U42" s="249"/>
    </row>
    <row r="43" spans="1:21" x14ac:dyDescent="0.25">
      <c r="A43" s="246"/>
      <c r="B43" s="247"/>
      <c r="C43" s="247"/>
      <c r="D43" s="247"/>
      <c r="E43" s="248" t="s">
        <v>31</v>
      </c>
      <c r="F43" s="249"/>
      <c r="G43" s="249"/>
      <c r="H43" s="249"/>
      <c r="I43" s="249"/>
      <c r="J43" s="249"/>
      <c r="K43" s="249"/>
      <c r="L43" s="249"/>
      <c r="M43" s="249"/>
      <c r="N43" s="249"/>
      <c r="O43" s="249"/>
      <c r="P43" s="249"/>
      <c r="Q43" s="249"/>
      <c r="R43" s="249"/>
      <c r="S43" s="249"/>
      <c r="T43" s="249"/>
      <c r="U43" s="249"/>
    </row>
    <row r="44" spans="1:21" x14ac:dyDescent="0.25">
      <c r="A44" s="246"/>
      <c r="B44" s="247"/>
      <c r="C44" s="247"/>
      <c r="D44" s="247"/>
      <c r="E44" s="248" t="s">
        <v>31</v>
      </c>
      <c r="F44" s="249"/>
      <c r="G44" s="249"/>
      <c r="H44" s="249"/>
      <c r="I44" s="249"/>
      <c r="J44" s="249"/>
      <c r="K44" s="249"/>
      <c r="L44" s="249"/>
      <c r="M44" s="249"/>
      <c r="N44" s="249"/>
      <c r="O44" s="249"/>
      <c r="P44" s="249"/>
      <c r="Q44" s="249"/>
      <c r="R44" s="249"/>
      <c r="S44" s="249"/>
      <c r="T44" s="249"/>
      <c r="U44" s="249"/>
    </row>
    <row r="45" spans="1:21" x14ac:dyDescent="0.25">
      <c r="A45" s="246"/>
      <c r="B45" s="247"/>
      <c r="C45" s="247"/>
      <c r="D45" s="247"/>
      <c r="E45" s="248" t="s">
        <v>31</v>
      </c>
      <c r="F45" s="249"/>
      <c r="G45" s="249"/>
      <c r="H45" s="249"/>
      <c r="I45" s="249"/>
      <c r="J45" s="249"/>
      <c r="K45" s="249"/>
      <c r="L45" s="249"/>
      <c r="M45" s="249"/>
      <c r="N45" s="249"/>
      <c r="O45" s="249"/>
      <c r="P45" s="249"/>
      <c r="Q45" s="249"/>
      <c r="R45" s="249"/>
      <c r="S45" s="249"/>
      <c r="T45" s="249"/>
      <c r="U45" s="249"/>
    </row>
    <row r="46" spans="1:21" x14ac:dyDescent="0.25">
      <c r="A46" s="246"/>
      <c r="B46" s="247"/>
      <c r="C46" s="247"/>
      <c r="D46" s="247"/>
      <c r="E46" s="248" t="s">
        <v>31</v>
      </c>
      <c r="F46" s="249"/>
      <c r="G46" s="249"/>
      <c r="H46" s="249"/>
      <c r="I46" s="249"/>
      <c r="J46" s="249"/>
      <c r="K46" s="249"/>
      <c r="L46" s="249"/>
      <c r="M46" s="249"/>
      <c r="N46" s="249"/>
      <c r="O46" s="249"/>
      <c r="P46" s="249"/>
      <c r="Q46" s="249"/>
      <c r="R46" s="249"/>
      <c r="S46" s="249"/>
      <c r="T46" s="249"/>
      <c r="U46" s="249"/>
    </row>
    <row r="47" spans="1:21" ht="15.75" thickBot="1" x14ac:dyDescent="0.3">
      <c r="A47" s="342" t="s">
        <v>32</v>
      </c>
      <c r="B47" s="342"/>
      <c r="C47" s="342"/>
      <c r="D47" s="342"/>
      <c r="E47" s="250">
        <f>'Agency Information'!F3</f>
        <v>0</v>
      </c>
      <c r="F47" s="251">
        <f>SUMIF($E$5:$E$46, "Y",F5:F46)*$E$47</f>
        <v>0</v>
      </c>
      <c r="G47" s="251">
        <f t="shared" ref="G47:S47" si="0">SUMIF($E$5:$E$46, "Y",G5:G46)*$E$47</f>
        <v>0</v>
      </c>
      <c r="H47" s="251">
        <f t="shared" si="0"/>
        <v>0</v>
      </c>
      <c r="I47" s="251">
        <f t="shared" si="0"/>
        <v>0</v>
      </c>
      <c r="J47" s="251">
        <f t="shared" si="0"/>
        <v>0</v>
      </c>
      <c r="K47" s="251">
        <f t="shared" si="0"/>
        <v>0</v>
      </c>
      <c r="L47" s="251">
        <f t="shared" si="0"/>
        <v>0</v>
      </c>
      <c r="M47" s="251">
        <f t="shared" si="0"/>
        <v>0</v>
      </c>
      <c r="N47" s="251">
        <f t="shared" si="0"/>
        <v>0</v>
      </c>
      <c r="O47" s="251">
        <f t="shared" si="0"/>
        <v>0</v>
      </c>
      <c r="P47" s="251">
        <f t="shared" si="0"/>
        <v>0</v>
      </c>
      <c r="Q47" s="251">
        <f t="shared" si="0"/>
        <v>0</v>
      </c>
      <c r="R47" s="251">
        <f t="shared" si="0"/>
        <v>0</v>
      </c>
      <c r="S47" s="251">
        <f t="shared" si="0"/>
        <v>0</v>
      </c>
      <c r="T47" s="251">
        <f>SUMIF($E$5:$E$46, "Y",T5:T46)*$E$47</f>
        <v>0</v>
      </c>
      <c r="U47" s="251">
        <f>SUMIF($E$5:$E$46, "Y",U5:U46)*$E$47</f>
        <v>0</v>
      </c>
    </row>
    <row r="48" spans="1:21" ht="16.5" customHeight="1" thickTop="1" x14ac:dyDescent="0.25">
      <c r="A48" s="342" t="s">
        <v>33</v>
      </c>
      <c r="B48" s="342"/>
      <c r="C48" s="342"/>
      <c r="D48" s="342"/>
      <c r="E48" s="342"/>
      <c r="F48" s="252">
        <f>ROUND(SUM(F5:F47),2)</f>
        <v>0</v>
      </c>
      <c r="G48" s="252">
        <f t="shared" ref="G48:T48" si="1">ROUND(SUM(G5:G47),2)</f>
        <v>0</v>
      </c>
      <c r="H48" s="252">
        <f t="shared" si="1"/>
        <v>0</v>
      </c>
      <c r="I48" s="252">
        <f t="shared" si="1"/>
        <v>0</v>
      </c>
      <c r="J48" s="252">
        <f>ROUND(SUM(J5:J47),2)</f>
        <v>0</v>
      </c>
      <c r="K48" s="252">
        <f>ROUND(SUM(K5:K47),2)</f>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2">
        <f>ROUND(SUM(U5:U47),2)</f>
        <v>0</v>
      </c>
    </row>
    <row r="49" spans="6:18" x14ac:dyDescent="0.25">
      <c r="F49" s="253"/>
      <c r="G49" s="253"/>
      <c r="H49" s="253"/>
      <c r="I49" s="253"/>
      <c r="J49" s="253"/>
      <c r="K49" s="253"/>
      <c r="L49" s="253"/>
      <c r="M49" s="253"/>
      <c r="N49" s="253"/>
      <c r="O49" s="253"/>
      <c r="P49" s="253"/>
      <c r="Q49" s="253"/>
      <c r="R49" s="253"/>
    </row>
    <row r="51" spans="6:18" x14ac:dyDescent="0.25">
      <c r="G51" s="253"/>
      <c r="H51" s="253"/>
    </row>
    <row r="52" spans="6:18" x14ac:dyDescent="0.25">
      <c r="G52" s="253"/>
      <c r="H52" s="253"/>
      <c r="L52" s="254"/>
    </row>
    <row r="53" spans="6:18" x14ac:dyDescent="0.25">
      <c r="G53" s="253"/>
      <c r="H53" s="253"/>
    </row>
    <row r="54" spans="6:18" x14ac:dyDescent="0.25">
      <c r="G54" s="253"/>
      <c r="H54" s="253"/>
    </row>
    <row r="55" spans="6:18" x14ac:dyDescent="0.25">
      <c r="G55" s="253"/>
      <c r="H55" s="253"/>
    </row>
    <row r="56" spans="6:18" x14ac:dyDescent="0.25">
      <c r="G56" s="253"/>
      <c r="H56" s="253"/>
    </row>
    <row r="57" spans="6:18" x14ac:dyDescent="0.25">
      <c r="G57" s="253"/>
      <c r="H57" s="253"/>
    </row>
    <row r="58" spans="6:18" x14ac:dyDescent="0.25">
      <c r="G58" s="253"/>
      <c r="H58" s="253"/>
    </row>
    <row r="59" spans="6:18" x14ac:dyDescent="0.25">
      <c r="G59" s="253"/>
      <c r="H59" s="253"/>
    </row>
    <row r="60" spans="6:18" x14ac:dyDescent="0.25">
      <c r="G60" s="253"/>
      <c r="H60" s="253"/>
    </row>
    <row r="61" spans="6:18" x14ac:dyDescent="0.25">
      <c r="G61" s="253"/>
      <c r="H61" s="253"/>
    </row>
    <row r="62" spans="6:18" x14ac:dyDescent="0.25">
      <c r="G62" s="253"/>
      <c r="H62" s="253"/>
    </row>
    <row r="63" spans="6:18" x14ac:dyDescent="0.25">
      <c r="G63" s="253"/>
      <c r="H63" s="253"/>
    </row>
    <row r="64" spans="6:18" x14ac:dyDescent="0.25">
      <c r="G64" s="253"/>
      <c r="H64" s="253"/>
    </row>
    <row r="65" spans="7:8" x14ac:dyDescent="0.25">
      <c r="G65" s="253"/>
      <c r="H65" s="253"/>
    </row>
    <row r="66" spans="7:8" x14ac:dyDescent="0.25">
      <c r="G66" s="253"/>
      <c r="H66" s="253"/>
    </row>
    <row r="67" spans="7:8" x14ac:dyDescent="0.25">
      <c r="G67" s="253"/>
      <c r="H67" s="253"/>
    </row>
    <row r="68" spans="7:8" x14ac:dyDescent="0.25">
      <c r="G68" s="253"/>
      <c r="H68" s="253"/>
    </row>
    <row r="69" spans="7:8" x14ac:dyDescent="0.25">
      <c r="G69" s="253"/>
      <c r="H69" s="253"/>
    </row>
    <row r="70" spans="7:8" x14ac:dyDescent="0.25">
      <c r="G70" s="253"/>
      <c r="H70" s="253"/>
    </row>
    <row r="71" spans="7:8" x14ac:dyDescent="0.25">
      <c r="G71" s="253"/>
      <c r="H71" s="253"/>
    </row>
    <row r="72" spans="7:8" x14ac:dyDescent="0.25">
      <c r="G72" s="253"/>
      <c r="H72" s="253"/>
    </row>
    <row r="73" spans="7:8" x14ac:dyDescent="0.25">
      <c r="G73" s="253"/>
      <c r="H73" s="253"/>
    </row>
    <row r="74" spans="7:8" x14ac:dyDescent="0.25">
      <c r="G74" s="253"/>
      <c r="H74" s="253"/>
    </row>
    <row r="75" spans="7:8" x14ac:dyDescent="0.25">
      <c r="G75" s="253"/>
      <c r="H75" s="253"/>
    </row>
    <row r="76" spans="7:8" x14ac:dyDescent="0.25">
      <c r="G76" s="253"/>
      <c r="H76" s="253"/>
    </row>
    <row r="77" spans="7:8" x14ac:dyDescent="0.25">
      <c r="G77" s="253"/>
      <c r="H77" s="253"/>
    </row>
    <row r="78" spans="7:8" x14ac:dyDescent="0.25">
      <c r="G78" s="253"/>
      <c r="H78" s="253"/>
    </row>
    <row r="79" spans="7:8" x14ac:dyDescent="0.25">
      <c r="G79" s="253"/>
      <c r="H79" s="253"/>
    </row>
    <row r="80" spans="7:8" x14ac:dyDescent="0.25">
      <c r="G80" s="253"/>
      <c r="H80" s="253"/>
    </row>
    <row r="81" spans="7:8" x14ac:dyDescent="0.25">
      <c r="G81" s="253"/>
      <c r="H81" s="253"/>
    </row>
    <row r="82" spans="7:8" x14ac:dyDescent="0.25">
      <c r="G82" s="253"/>
      <c r="H82" s="253"/>
    </row>
    <row r="83" spans="7:8" x14ac:dyDescent="0.25">
      <c r="G83" s="253"/>
      <c r="H83" s="253"/>
    </row>
    <row r="84" spans="7:8" x14ac:dyDescent="0.25">
      <c r="G84" s="253"/>
      <c r="H84" s="253"/>
    </row>
    <row r="85" spans="7:8" x14ac:dyDescent="0.25">
      <c r="G85" s="253"/>
      <c r="H85" s="253"/>
    </row>
    <row r="86" spans="7:8" x14ac:dyDescent="0.25">
      <c r="G86" s="253"/>
      <c r="H86" s="253"/>
    </row>
    <row r="87" spans="7:8" x14ac:dyDescent="0.25">
      <c r="G87" s="253"/>
      <c r="H87" s="253"/>
    </row>
    <row r="88" spans="7:8" x14ac:dyDescent="0.25">
      <c r="G88" s="253"/>
      <c r="H88" s="253"/>
    </row>
    <row r="89" spans="7:8" x14ac:dyDescent="0.25">
      <c r="G89" s="253"/>
      <c r="H89" s="253"/>
    </row>
    <row r="90" spans="7:8" x14ac:dyDescent="0.25">
      <c r="G90" s="253"/>
      <c r="H90" s="253"/>
    </row>
    <row r="91" spans="7:8" x14ac:dyDescent="0.25">
      <c r="G91" s="253"/>
      <c r="H91" s="253"/>
    </row>
    <row r="92" spans="7:8" x14ac:dyDescent="0.25">
      <c r="G92" s="253"/>
      <c r="H92" s="253"/>
    </row>
    <row r="93" spans="7:8" x14ac:dyDescent="0.25">
      <c r="G93" s="253"/>
      <c r="H93" s="253"/>
    </row>
    <row r="94" spans="7:8" x14ac:dyDescent="0.25">
      <c r="G94" s="253"/>
      <c r="H94" s="253"/>
    </row>
    <row r="95" spans="7:8" x14ac:dyDescent="0.25">
      <c r="G95" s="253"/>
      <c r="H95" s="253"/>
    </row>
    <row r="96" spans="7:8" x14ac:dyDescent="0.25">
      <c r="G96" s="253"/>
      <c r="H96" s="253"/>
    </row>
    <row r="97" spans="7:8" x14ac:dyDescent="0.25">
      <c r="G97" s="253"/>
      <c r="H97" s="253"/>
    </row>
    <row r="98" spans="7:8" x14ac:dyDescent="0.25">
      <c r="G98" s="253"/>
      <c r="H98" s="253"/>
    </row>
    <row r="99" spans="7:8" x14ac:dyDescent="0.25">
      <c r="G99" s="253"/>
      <c r="H99" s="253"/>
    </row>
    <row r="100" spans="7:8" x14ac:dyDescent="0.25">
      <c r="G100" s="253"/>
    </row>
    <row r="101" spans="7:8" x14ac:dyDescent="0.25">
      <c r="G101" s="253"/>
    </row>
    <row r="102" spans="7:8" x14ac:dyDescent="0.25">
      <c r="G102" s="253"/>
    </row>
    <row r="103" spans="7:8" x14ac:dyDescent="0.25">
      <c r="G103" s="253"/>
    </row>
    <row r="104" spans="7:8" x14ac:dyDescent="0.25">
      <c r="G104" s="253"/>
    </row>
    <row r="105" spans="7:8" x14ac:dyDescent="0.25">
      <c r="G105" s="253"/>
    </row>
    <row r="106" spans="7:8" x14ac:dyDescent="0.25">
      <c r="G106" s="253"/>
    </row>
    <row r="107" spans="7:8" x14ac:dyDescent="0.25">
      <c r="G107" s="253"/>
    </row>
    <row r="108" spans="7:8" x14ac:dyDescent="0.25">
      <c r="G108" s="253"/>
    </row>
    <row r="109" spans="7:8" x14ac:dyDescent="0.25">
      <c r="G109" s="253"/>
    </row>
    <row r="110" spans="7:8" x14ac:dyDescent="0.25">
      <c r="G110" s="253"/>
    </row>
    <row r="111" spans="7:8" x14ac:dyDescent="0.25">
      <c r="G111" s="253"/>
    </row>
    <row r="112" spans="7:8" x14ac:dyDescent="0.25">
      <c r="G112" s="253"/>
    </row>
    <row r="113" spans="7:7" x14ac:dyDescent="0.25">
      <c r="G113" s="253"/>
    </row>
    <row r="114" spans="7:7" x14ac:dyDescent="0.25">
      <c r="G114" s="253"/>
    </row>
    <row r="115" spans="7:7" x14ac:dyDescent="0.25">
      <c r="G115" s="253"/>
    </row>
    <row r="116" spans="7:7" x14ac:dyDescent="0.25">
      <c r="G116" s="253"/>
    </row>
    <row r="117" spans="7:7" x14ac:dyDescent="0.25">
      <c r="G117" s="253"/>
    </row>
    <row r="118" spans="7:7" x14ac:dyDescent="0.25">
      <c r="G118" s="253"/>
    </row>
    <row r="119" spans="7:7" x14ac:dyDescent="0.25">
      <c r="G119" s="253"/>
    </row>
    <row r="120" spans="7:7" x14ac:dyDescent="0.25">
      <c r="G120" s="253"/>
    </row>
    <row r="121" spans="7:7" x14ac:dyDescent="0.25">
      <c r="G121" s="253"/>
    </row>
    <row r="122" spans="7:7" x14ac:dyDescent="0.25">
      <c r="G122" s="253"/>
    </row>
    <row r="123" spans="7:7" x14ac:dyDescent="0.25">
      <c r="G123" s="253"/>
    </row>
    <row r="124" spans="7:7" x14ac:dyDescent="0.25">
      <c r="G124" s="253"/>
    </row>
  </sheetData>
  <sheetProtection sheet="1" objects="1" scenarios="1" formatColumns="0" formatRows="0"/>
  <mergeCells count="6">
    <mergeCell ref="A48:E48"/>
    <mergeCell ref="B1:G1"/>
    <mergeCell ref="L1:O1"/>
    <mergeCell ref="B2:G2"/>
    <mergeCell ref="M3:R3"/>
    <mergeCell ref="A47:D47"/>
  </mergeCells>
  <pageMargins left="0.7" right="0.7" top="0.75" bottom="0.75" header="0.3" footer="0.3"/>
  <pageSetup paperSize="5"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31</vt:i4>
      </vt:variant>
    </vt:vector>
  </HeadingPairs>
  <TitlesOfParts>
    <vt:vector size="63" baseType="lpstr">
      <vt:lpstr>CSB Invoice Template</vt:lpstr>
      <vt:lpstr>CSB DJ Template</vt:lpstr>
      <vt:lpstr>Financial Report</vt:lpstr>
      <vt:lpstr>Instructions</vt:lpstr>
      <vt:lpstr>Agency Information</vt:lpstr>
      <vt:lpstr>Amendments &amp; Reallocations</vt:lpstr>
      <vt:lpstr>July Inv</vt:lpstr>
      <vt:lpstr>July DJ</vt:lpstr>
      <vt:lpstr>Aug Inv</vt:lpstr>
      <vt:lpstr>Aug DJ</vt:lpstr>
      <vt:lpstr>Sept Inv</vt:lpstr>
      <vt:lpstr>Sept DJ</vt:lpstr>
      <vt:lpstr>Oct Inv</vt:lpstr>
      <vt:lpstr>Oct DJ</vt:lpstr>
      <vt:lpstr>Nov Inv</vt:lpstr>
      <vt:lpstr>Nov DJ</vt:lpstr>
      <vt:lpstr>Dec Inv</vt:lpstr>
      <vt:lpstr>Dec DJ</vt:lpstr>
      <vt:lpstr>Jan Inv</vt:lpstr>
      <vt:lpstr>Jan DJ</vt:lpstr>
      <vt:lpstr>Feb Inv</vt:lpstr>
      <vt:lpstr>Feb DJ</vt:lpstr>
      <vt:lpstr>Mar Inv</vt:lpstr>
      <vt:lpstr>Mar DJ</vt:lpstr>
      <vt:lpstr>Apr Inv</vt:lpstr>
      <vt:lpstr>Apr DJ</vt:lpstr>
      <vt:lpstr>May Inv</vt:lpstr>
      <vt:lpstr>May DJ</vt:lpstr>
      <vt:lpstr>June Inv</vt:lpstr>
      <vt:lpstr>June DJ</vt:lpstr>
      <vt:lpstr>June 2 Inv</vt:lpstr>
      <vt:lpstr>June 2 DJ</vt:lpstr>
      <vt:lpstr>'Agency Information'!Print_Area</vt:lpstr>
      <vt:lpstr>'Amendments &amp; Reallocations'!Print_Area</vt:lpstr>
      <vt:lpstr>'Apr DJ'!Print_Area</vt:lpstr>
      <vt:lpstr>'Apr Inv'!Print_Area</vt:lpstr>
      <vt:lpstr>'Aug DJ'!Print_Area</vt:lpstr>
      <vt:lpstr>'CSB DJ Template'!Print_Area</vt:lpstr>
      <vt:lpstr>'CSB Invoice Template'!Print_Area</vt:lpstr>
      <vt:lpstr>'Dec DJ'!Print_Area</vt:lpstr>
      <vt:lpstr>'Dec Inv'!Print_Area</vt:lpstr>
      <vt:lpstr>'Feb DJ'!Print_Area</vt:lpstr>
      <vt:lpstr>'Feb Inv'!Print_Area</vt:lpstr>
      <vt:lpstr>'Financial Report'!Print_Area</vt:lpstr>
      <vt:lpstr>Instructions!Print_Area</vt:lpstr>
      <vt:lpstr>'Jan DJ'!Print_Area</vt:lpstr>
      <vt:lpstr>'Jan Inv'!Print_Area</vt:lpstr>
      <vt:lpstr>'July DJ'!Print_Area</vt:lpstr>
      <vt:lpstr>'July Inv'!Print_Area</vt:lpstr>
      <vt:lpstr>'June 2 DJ'!Print_Area</vt:lpstr>
      <vt:lpstr>'June 2 Inv'!Print_Area</vt:lpstr>
      <vt:lpstr>'June DJ'!Print_Area</vt:lpstr>
      <vt:lpstr>'June Inv'!Print_Area</vt:lpstr>
      <vt:lpstr>'Mar DJ'!Print_Area</vt:lpstr>
      <vt:lpstr>'Mar Inv'!Print_Area</vt:lpstr>
      <vt:lpstr>'May DJ'!Print_Area</vt:lpstr>
      <vt:lpstr>'May Inv'!Print_Area</vt:lpstr>
      <vt:lpstr>'Nov DJ'!Print_Area</vt:lpstr>
      <vt:lpstr>'Nov Inv'!Print_Area</vt:lpstr>
      <vt:lpstr>'Oct DJ'!Print_Area</vt:lpstr>
      <vt:lpstr>'Oct Inv'!Print_Area</vt:lpstr>
      <vt:lpstr>'Sept DJ'!Print_Area</vt:lpstr>
      <vt:lpstr>'Sept Inv'!Print_Area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Kirstin Jones</dc:creator>
  <cp:lastModifiedBy>Cathy Ellerbrock</cp:lastModifiedBy>
  <cp:lastPrinted>2024-08-21T15:02:02Z</cp:lastPrinted>
  <dcterms:created xsi:type="dcterms:W3CDTF">2015-06-05T18:17:20Z</dcterms:created>
  <dcterms:modified xsi:type="dcterms:W3CDTF">2024-08-26T19:30:27Z</dcterms:modified>
</cp:coreProperties>
</file>